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mü\Documents\stemü\BuLi-Tipp\Hinrunde\"/>
    </mc:Choice>
  </mc:AlternateContent>
  <xr:revisionPtr revIDLastSave="0" documentId="13_ncr:1_{430B2205-715A-440C-8024-75EAEF85165E}" xr6:coauthVersionLast="36" xr6:coauthVersionMax="47" xr10:uidLastSave="{00000000-0000-0000-0000-000000000000}"/>
  <bookViews>
    <workbookView xWindow="0" yWindow="0" windowWidth="23040" windowHeight="8940" tabRatio="429" xr2:uid="{00000000-000D-0000-FFFF-FFFF00000000}"/>
  </bookViews>
  <sheets>
    <sheet name="Spieltage" sheetId="1" r:id="rId1"/>
    <sheet name="Rangliste" sheetId="2" r:id="rId2"/>
    <sheet name="Tabelle" sheetId="3" r:id="rId3"/>
    <sheet name="Statisik" sheetId="4" state="hidden" r:id="rId4"/>
    <sheet name="Tiptabelle" sheetId="5" state="hidden" r:id="rId5"/>
    <sheet name="Stamm" sheetId="7" state="hidden" r:id="rId6"/>
    <sheet name="Matrix1" sheetId="6" state="hidden" r:id="rId7"/>
  </sheets>
  <definedNames>
    <definedName name="_xlnm._FilterDatabase" localSheetId="0" hidden="1">Spieltage!$A$1:$CU$2401</definedName>
    <definedName name="_xlnm.Print_Area" localSheetId="6">Matrix1!$A$1:$AL$21</definedName>
    <definedName name="_xlnm.Print_Titles" localSheetId="0">Spieltage!$B:$J,Spieltage!$1:$2</definedName>
    <definedName name="Z_AAA25EFF_DD7A_41F9_AC7D_EB4FBF5641F0_.wvu.Cols" localSheetId="0" hidden="1">Spieltage!$A:$A,Spieltage!$C:$C,Spieltage!$H:$O</definedName>
    <definedName name="Z_AAA25EFF_DD7A_41F9_AC7D_EB4FBF5641F0_.wvu.Cols" localSheetId="3" hidden="1">Statisik!$A:$A</definedName>
    <definedName name="Z_AAA25EFF_DD7A_41F9_AC7D_EB4FBF5641F0_.wvu.Cols" localSheetId="2" hidden="1">Tabelle!$K:$K</definedName>
    <definedName name="Z_AAA25EFF_DD7A_41F9_AC7D_EB4FBF5641F0_.wvu.Cols" localSheetId="4" hidden="1">Tiptabelle!$B:$B</definedName>
    <definedName name="Z_AAA25EFF_DD7A_41F9_AC7D_EB4FBF5641F0_.wvu.FilterData" localSheetId="0" hidden="1">Spieltage!$A$1:$CU$2401</definedName>
    <definedName name="Z_AAA25EFF_DD7A_41F9_AC7D_EB4FBF5641F0_.wvu.PrintArea" localSheetId="6" hidden="1">Matrix1!$A$1:$AL$21</definedName>
    <definedName name="Z_AAA25EFF_DD7A_41F9_AC7D_EB4FBF5641F0_.wvu.PrintTitles" localSheetId="0" hidden="1">Spieltage!$B:$J,Spieltage!$1:$2</definedName>
    <definedName name="Z_AAA25EFF_DD7A_41F9_AC7D_EB4FBF5641F0_.wvu.Rows" localSheetId="0" hidden="1">Spieltage!$326:$342</definedName>
    <definedName name="Z_AAA25EFF_DD7A_41F9_AC7D_EB4FBF5641F0_.wvu.Rows" localSheetId="4" hidden="1">Tiptabelle!$1:$1</definedName>
  </definedNames>
  <calcPr calcId="191029"/>
  <customWorkbookViews>
    <customWorkbookView name="Stefan - Persönliche Ansicht" guid="{AAA25EFF-DD7A-41F9-AC7D-EB4FBF5641F0}" mergeInterval="0" personalView="1" maximized="1" xWindow="1" yWindow="1" windowWidth="1024" windowHeight="550" tabRatio="429" activeSheetId="1"/>
  </customWorkbookViews>
</workbook>
</file>

<file path=xl/calcChain.xml><?xml version="1.0" encoding="utf-8"?>
<calcChain xmlns="http://schemas.openxmlformats.org/spreadsheetml/2006/main">
  <c r="CU155" i="1" l="1"/>
  <c r="CR155" i="1"/>
  <c r="CO155" i="1"/>
  <c r="CL155" i="1"/>
  <c r="CI155" i="1"/>
  <c r="CF155" i="1"/>
  <c r="CC155" i="1"/>
  <c r="BZ155" i="1"/>
  <c r="BW155" i="1"/>
  <c r="BT155" i="1"/>
  <c r="BQ155" i="1"/>
  <c r="BN155" i="1"/>
  <c r="BK155" i="1"/>
  <c r="BH155" i="1"/>
  <c r="BE155" i="1"/>
  <c r="BB155" i="1"/>
  <c r="AY155" i="1"/>
  <c r="AV155" i="1"/>
  <c r="AS155" i="1"/>
  <c r="AP155" i="1"/>
  <c r="AM155" i="1"/>
  <c r="AJ155" i="1"/>
  <c r="AG155" i="1"/>
  <c r="AD155" i="1"/>
  <c r="AA155" i="1"/>
  <c r="X155" i="1"/>
  <c r="U155" i="1"/>
  <c r="R155" i="1"/>
  <c r="CU154" i="1"/>
  <c r="CR154" i="1"/>
  <c r="CO154" i="1"/>
  <c r="CL154" i="1"/>
  <c r="CI154" i="1"/>
  <c r="CF154" i="1"/>
  <c r="CC154" i="1"/>
  <c r="BZ154" i="1"/>
  <c r="BW154" i="1"/>
  <c r="BT154" i="1"/>
  <c r="BQ154" i="1"/>
  <c r="BN154" i="1"/>
  <c r="BK154" i="1"/>
  <c r="BH154" i="1"/>
  <c r="BE154" i="1"/>
  <c r="BB154" i="1"/>
  <c r="AY154" i="1"/>
  <c r="AV154" i="1"/>
  <c r="AS154" i="1"/>
  <c r="AP154" i="1"/>
  <c r="AM154" i="1"/>
  <c r="AJ154" i="1"/>
  <c r="AG154" i="1"/>
  <c r="AD154" i="1"/>
  <c r="AA154" i="1"/>
  <c r="X154" i="1"/>
  <c r="U154" i="1"/>
  <c r="R154" i="1"/>
  <c r="CU153" i="1"/>
  <c r="CR153" i="1"/>
  <c r="CO153" i="1"/>
  <c r="CL153" i="1"/>
  <c r="CI153" i="1"/>
  <c r="CF153" i="1"/>
  <c r="CC153" i="1"/>
  <c r="BZ153" i="1"/>
  <c r="BW153" i="1"/>
  <c r="BT153" i="1"/>
  <c r="BQ153" i="1"/>
  <c r="BN153" i="1"/>
  <c r="BK153" i="1"/>
  <c r="BH153" i="1"/>
  <c r="BE153" i="1"/>
  <c r="BB153" i="1"/>
  <c r="AY153" i="1"/>
  <c r="AV153" i="1"/>
  <c r="AS153" i="1"/>
  <c r="AP153" i="1"/>
  <c r="AM153" i="1"/>
  <c r="AJ153" i="1"/>
  <c r="AG153" i="1"/>
  <c r="AD153" i="1"/>
  <c r="AA153" i="1"/>
  <c r="X153" i="1"/>
  <c r="U153" i="1"/>
  <c r="R153" i="1"/>
  <c r="CU152" i="1"/>
  <c r="CR152" i="1"/>
  <c r="CO152" i="1"/>
  <c r="CL152" i="1"/>
  <c r="CI152" i="1"/>
  <c r="CF152" i="1"/>
  <c r="CC152" i="1"/>
  <c r="BZ152" i="1"/>
  <c r="BW152" i="1"/>
  <c r="BT152" i="1"/>
  <c r="BQ152" i="1"/>
  <c r="BN152" i="1"/>
  <c r="BK152" i="1"/>
  <c r="BH152" i="1"/>
  <c r="BE152" i="1"/>
  <c r="BB152" i="1"/>
  <c r="AY152" i="1"/>
  <c r="AV152" i="1"/>
  <c r="AS152" i="1"/>
  <c r="AP152" i="1"/>
  <c r="AM152" i="1"/>
  <c r="AJ152" i="1"/>
  <c r="AG152" i="1"/>
  <c r="AD152" i="1"/>
  <c r="AA152" i="1"/>
  <c r="X152" i="1"/>
  <c r="U152" i="1"/>
  <c r="R152" i="1"/>
  <c r="CU151" i="1"/>
  <c r="CR151" i="1"/>
  <c r="CO151" i="1"/>
  <c r="CL151" i="1"/>
  <c r="CI151" i="1"/>
  <c r="CF151" i="1"/>
  <c r="CC151" i="1"/>
  <c r="BZ151" i="1"/>
  <c r="BW151" i="1"/>
  <c r="BT151" i="1"/>
  <c r="BQ151" i="1"/>
  <c r="BN151" i="1"/>
  <c r="BK151" i="1"/>
  <c r="BH151" i="1"/>
  <c r="BE151" i="1"/>
  <c r="BB151" i="1"/>
  <c r="AY151" i="1"/>
  <c r="AV151" i="1"/>
  <c r="AS151" i="1"/>
  <c r="AP151" i="1"/>
  <c r="AM151" i="1"/>
  <c r="AJ151" i="1"/>
  <c r="AG151" i="1"/>
  <c r="AD151" i="1"/>
  <c r="AA151" i="1"/>
  <c r="X151" i="1"/>
  <c r="U151" i="1"/>
  <c r="R151" i="1"/>
  <c r="CU150" i="1"/>
  <c r="CR150" i="1"/>
  <c r="CO150" i="1"/>
  <c r="CL150" i="1"/>
  <c r="CI150" i="1"/>
  <c r="CF150" i="1"/>
  <c r="CC150" i="1"/>
  <c r="BZ150" i="1"/>
  <c r="BW150" i="1"/>
  <c r="BT150" i="1"/>
  <c r="BQ150" i="1"/>
  <c r="BN150" i="1"/>
  <c r="BK150" i="1"/>
  <c r="BH150" i="1"/>
  <c r="BE150" i="1"/>
  <c r="BB150" i="1"/>
  <c r="AY150" i="1"/>
  <c r="AV150" i="1"/>
  <c r="AS150" i="1"/>
  <c r="AP150" i="1"/>
  <c r="AM150" i="1"/>
  <c r="AJ150" i="1"/>
  <c r="AG150" i="1"/>
  <c r="AD150" i="1"/>
  <c r="AA150" i="1"/>
  <c r="X150" i="1"/>
  <c r="U150" i="1"/>
  <c r="R150" i="1"/>
  <c r="CU149" i="1"/>
  <c r="CR149" i="1"/>
  <c r="CO149" i="1"/>
  <c r="CL149" i="1"/>
  <c r="CI149" i="1"/>
  <c r="CF149" i="1"/>
  <c r="CC149" i="1"/>
  <c r="BZ149" i="1"/>
  <c r="BW149" i="1"/>
  <c r="BT149" i="1"/>
  <c r="BQ149" i="1"/>
  <c r="BN149" i="1"/>
  <c r="BK149" i="1"/>
  <c r="BH149" i="1"/>
  <c r="BE149" i="1"/>
  <c r="BB149" i="1"/>
  <c r="AY149" i="1"/>
  <c r="AV149" i="1"/>
  <c r="AS149" i="1"/>
  <c r="AP149" i="1"/>
  <c r="AM149" i="1"/>
  <c r="AJ149" i="1"/>
  <c r="AG149" i="1"/>
  <c r="AD149" i="1"/>
  <c r="AA149" i="1"/>
  <c r="X149" i="1"/>
  <c r="U149" i="1"/>
  <c r="R149" i="1"/>
  <c r="CU148" i="1"/>
  <c r="CR148" i="1"/>
  <c r="CO148" i="1"/>
  <c r="CL148" i="1"/>
  <c r="CI148" i="1"/>
  <c r="CF148" i="1"/>
  <c r="CC148" i="1"/>
  <c r="BZ148" i="1"/>
  <c r="BW148" i="1"/>
  <c r="BT148" i="1"/>
  <c r="BQ148" i="1"/>
  <c r="BN148" i="1"/>
  <c r="BK148" i="1"/>
  <c r="BH148" i="1"/>
  <c r="BE148" i="1"/>
  <c r="BB148" i="1"/>
  <c r="AY148" i="1"/>
  <c r="AV148" i="1"/>
  <c r="AS148" i="1"/>
  <c r="AP148" i="1"/>
  <c r="AM148" i="1"/>
  <c r="AJ148" i="1"/>
  <c r="AG148" i="1"/>
  <c r="AD148" i="1"/>
  <c r="AA148" i="1"/>
  <c r="X148" i="1"/>
  <c r="U148" i="1"/>
  <c r="R148" i="1"/>
  <c r="CU147" i="1"/>
  <c r="CR147" i="1"/>
  <c r="CO147" i="1"/>
  <c r="CL147" i="1"/>
  <c r="CI147" i="1"/>
  <c r="CF147" i="1"/>
  <c r="CC147" i="1"/>
  <c r="BZ147" i="1"/>
  <c r="BW147" i="1"/>
  <c r="BT147" i="1"/>
  <c r="BQ147" i="1"/>
  <c r="BN147" i="1"/>
  <c r="BK147" i="1"/>
  <c r="BH147" i="1"/>
  <c r="BE147" i="1"/>
  <c r="BB147" i="1"/>
  <c r="AY147" i="1"/>
  <c r="AV147" i="1"/>
  <c r="AS147" i="1"/>
  <c r="AP147" i="1"/>
  <c r="AM147" i="1"/>
  <c r="AJ147" i="1"/>
  <c r="AG147" i="1"/>
  <c r="AD147" i="1"/>
  <c r="AA147" i="1"/>
  <c r="X147" i="1"/>
  <c r="U147" i="1"/>
  <c r="R147" i="1"/>
  <c r="CU146" i="1"/>
  <c r="CR146" i="1"/>
  <c r="CO146" i="1"/>
  <c r="CL146" i="1"/>
  <c r="CI146" i="1"/>
  <c r="CF146" i="1"/>
  <c r="CC146" i="1"/>
  <c r="BZ146" i="1"/>
  <c r="BW146" i="1"/>
  <c r="BT146" i="1"/>
  <c r="BQ146" i="1"/>
  <c r="BN146" i="1"/>
  <c r="BK146" i="1"/>
  <c r="BH146" i="1"/>
  <c r="BE146" i="1"/>
  <c r="BB146" i="1"/>
  <c r="AY146" i="1"/>
  <c r="AV146" i="1"/>
  <c r="AS146" i="1"/>
  <c r="AP146" i="1"/>
  <c r="AM146" i="1"/>
  <c r="AJ146" i="1"/>
  <c r="AG146" i="1"/>
  <c r="AD146" i="1"/>
  <c r="AA146" i="1"/>
  <c r="X146" i="1"/>
  <c r="U146" i="1"/>
  <c r="R146" i="1"/>
  <c r="CU145" i="1"/>
  <c r="CR145" i="1"/>
  <c r="CO145" i="1"/>
  <c r="CL145" i="1"/>
  <c r="CI145" i="1"/>
  <c r="CF145" i="1"/>
  <c r="CC145" i="1"/>
  <c r="BZ145" i="1"/>
  <c r="BW145" i="1"/>
  <c r="BT145" i="1"/>
  <c r="BQ145" i="1"/>
  <c r="BN145" i="1"/>
  <c r="BK145" i="1"/>
  <c r="BH145" i="1"/>
  <c r="BE145" i="1"/>
  <c r="BB145" i="1"/>
  <c r="AY145" i="1"/>
  <c r="AV145" i="1"/>
  <c r="AS145" i="1"/>
  <c r="AP145" i="1"/>
  <c r="AM145" i="1"/>
  <c r="AJ145" i="1"/>
  <c r="AG145" i="1"/>
  <c r="AD145" i="1"/>
  <c r="AA145" i="1"/>
  <c r="X145" i="1"/>
  <c r="U145" i="1"/>
  <c r="R145" i="1"/>
  <c r="CU144" i="1"/>
  <c r="CR144" i="1"/>
  <c r="CO144" i="1"/>
  <c r="CL144" i="1"/>
  <c r="CI144" i="1"/>
  <c r="CF144" i="1"/>
  <c r="CC144" i="1"/>
  <c r="BZ144" i="1"/>
  <c r="BW144" i="1"/>
  <c r="BT144" i="1"/>
  <c r="BQ144" i="1"/>
  <c r="BN144" i="1"/>
  <c r="BK144" i="1"/>
  <c r="BH144" i="1"/>
  <c r="BE144" i="1"/>
  <c r="BB144" i="1"/>
  <c r="AY144" i="1"/>
  <c r="AV144" i="1"/>
  <c r="AS144" i="1"/>
  <c r="AP144" i="1"/>
  <c r="AM144" i="1"/>
  <c r="AJ144" i="1"/>
  <c r="AG144" i="1"/>
  <c r="AD144" i="1"/>
  <c r="AA144" i="1"/>
  <c r="X144" i="1"/>
  <c r="U144" i="1"/>
  <c r="R144" i="1"/>
  <c r="CU143" i="1"/>
  <c r="CR143" i="1"/>
  <c r="CO143" i="1"/>
  <c r="CL143" i="1"/>
  <c r="CI143" i="1"/>
  <c r="CF143" i="1"/>
  <c r="CC143" i="1"/>
  <c r="BZ143" i="1"/>
  <c r="BW143" i="1"/>
  <c r="BT143" i="1"/>
  <c r="BQ143" i="1"/>
  <c r="BN143" i="1"/>
  <c r="BK143" i="1"/>
  <c r="BH143" i="1"/>
  <c r="BE143" i="1"/>
  <c r="BB143" i="1"/>
  <c r="AY143" i="1"/>
  <c r="AV143" i="1"/>
  <c r="AS143" i="1"/>
  <c r="AP143" i="1"/>
  <c r="AM143" i="1"/>
  <c r="AJ143" i="1"/>
  <c r="AG143" i="1"/>
  <c r="AD143" i="1"/>
  <c r="AA143" i="1"/>
  <c r="X143" i="1"/>
  <c r="U143" i="1"/>
  <c r="R143" i="1"/>
  <c r="CU142" i="1"/>
  <c r="CR142" i="1"/>
  <c r="CO142" i="1"/>
  <c r="CL142" i="1"/>
  <c r="CI142" i="1"/>
  <c r="CF142" i="1"/>
  <c r="CC142" i="1"/>
  <c r="BZ142" i="1"/>
  <c r="BW142" i="1"/>
  <c r="BT142" i="1"/>
  <c r="BQ142" i="1"/>
  <c r="BN142" i="1"/>
  <c r="BK142" i="1"/>
  <c r="BH142" i="1"/>
  <c r="BE142" i="1"/>
  <c r="BB142" i="1"/>
  <c r="AY142" i="1"/>
  <c r="AV142" i="1"/>
  <c r="AS142" i="1"/>
  <c r="AP142" i="1"/>
  <c r="AM142" i="1"/>
  <c r="AJ142" i="1"/>
  <c r="AG142" i="1"/>
  <c r="AD142" i="1"/>
  <c r="AA142" i="1"/>
  <c r="X142" i="1"/>
  <c r="U142" i="1"/>
  <c r="R142" i="1"/>
  <c r="CU141" i="1"/>
  <c r="CR141" i="1"/>
  <c r="CO141" i="1"/>
  <c r="CL141" i="1"/>
  <c r="CI141" i="1"/>
  <c r="CF141" i="1"/>
  <c r="CC141" i="1"/>
  <c r="BZ141" i="1"/>
  <c r="BW141" i="1"/>
  <c r="BT141" i="1"/>
  <c r="BQ141" i="1"/>
  <c r="BN141" i="1"/>
  <c r="BK141" i="1"/>
  <c r="BH141" i="1"/>
  <c r="BE141" i="1"/>
  <c r="BB141" i="1"/>
  <c r="AY141" i="1"/>
  <c r="AV141" i="1"/>
  <c r="AS141" i="1"/>
  <c r="AP141" i="1"/>
  <c r="AM141" i="1"/>
  <c r="AJ141" i="1"/>
  <c r="AG141" i="1"/>
  <c r="AD141" i="1"/>
  <c r="AA141" i="1"/>
  <c r="X141" i="1"/>
  <c r="U141" i="1"/>
  <c r="R141" i="1"/>
  <c r="CU140" i="1"/>
  <c r="CR140" i="1"/>
  <c r="CO140" i="1"/>
  <c r="CL140" i="1"/>
  <c r="CI140" i="1"/>
  <c r="CF140" i="1"/>
  <c r="CC140" i="1"/>
  <c r="BZ140" i="1"/>
  <c r="BW140" i="1"/>
  <c r="BT140" i="1"/>
  <c r="BQ140" i="1"/>
  <c r="BN140" i="1"/>
  <c r="BK140" i="1"/>
  <c r="BH140" i="1"/>
  <c r="BE140" i="1"/>
  <c r="BB140" i="1"/>
  <c r="AY140" i="1"/>
  <c r="AV140" i="1"/>
  <c r="AS140" i="1"/>
  <c r="AP140" i="1"/>
  <c r="AM140" i="1"/>
  <c r="AJ140" i="1"/>
  <c r="AG140" i="1"/>
  <c r="AD140" i="1"/>
  <c r="AA140" i="1"/>
  <c r="X140" i="1"/>
  <c r="U140" i="1"/>
  <c r="R140" i="1"/>
  <c r="CU139" i="1"/>
  <c r="CR139" i="1"/>
  <c r="CO139" i="1"/>
  <c r="CL139" i="1"/>
  <c r="CI139" i="1"/>
  <c r="CF139" i="1"/>
  <c r="CC139" i="1"/>
  <c r="BZ139" i="1"/>
  <c r="BW139" i="1"/>
  <c r="BT139" i="1"/>
  <c r="BQ139" i="1"/>
  <c r="BN139" i="1"/>
  <c r="BK139" i="1"/>
  <c r="BH139" i="1"/>
  <c r="BE139" i="1"/>
  <c r="BB139" i="1"/>
  <c r="AY139" i="1"/>
  <c r="AV139" i="1"/>
  <c r="AS139" i="1"/>
  <c r="AP139" i="1"/>
  <c r="AM139" i="1"/>
  <c r="AJ139" i="1"/>
  <c r="AG139" i="1"/>
  <c r="AD139" i="1"/>
  <c r="AA139" i="1"/>
  <c r="X139" i="1"/>
  <c r="U139" i="1"/>
  <c r="R139" i="1"/>
  <c r="CU138" i="1"/>
  <c r="CR138" i="1"/>
  <c r="CO138" i="1"/>
  <c r="CL138" i="1"/>
  <c r="CI138" i="1"/>
  <c r="CF138" i="1"/>
  <c r="CC138" i="1"/>
  <c r="BZ138" i="1"/>
  <c r="BW138" i="1"/>
  <c r="BT138" i="1"/>
  <c r="BQ138" i="1"/>
  <c r="BN138" i="1"/>
  <c r="BK138" i="1"/>
  <c r="BH138" i="1"/>
  <c r="BE138" i="1"/>
  <c r="BB138" i="1"/>
  <c r="AY138" i="1"/>
  <c r="AV138" i="1"/>
  <c r="AS138" i="1"/>
  <c r="AP138" i="1"/>
  <c r="AM138" i="1"/>
  <c r="AJ138" i="1"/>
  <c r="AG138" i="1"/>
  <c r="AD138" i="1"/>
  <c r="AA138" i="1"/>
  <c r="X138" i="1"/>
  <c r="U138" i="1"/>
  <c r="R138" i="1"/>
  <c r="CU137" i="1"/>
  <c r="CR137" i="1"/>
  <c r="CO137" i="1"/>
  <c r="CL137" i="1"/>
  <c r="CI137" i="1"/>
  <c r="CF137" i="1"/>
  <c r="CC137" i="1"/>
  <c r="BZ137" i="1"/>
  <c r="BW137" i="1"/>
  <c r="BT137" i="1"/>
  <c r="BQ137" i="1"/>
  <c r="BN137" i="1"/>
  <c r="BK137" i="1"/>
  <c r="BH137" i="1"/>
  <c r="BE137" i="1"/>
  <c r="BB137" i="1"/>
  <c r="AY137" i="1"/>
  <c r="AV137" i="1"/>
  <c r="AS137" i="1"/>
  <c r="AP137" i="1"/>
  <c r="AM137" i="1"/>
  <c r="AJ137" i="1"/>
  <c r="AG137" i="1"/>
  <c r="AD137" i="1"/>
  <c r="AA137" i="1"/>
  <c r="X137" i="1"/>
  <c r="U137" i="1"/>
  <c r="R137" i="1"/>
  <c r="CU136" i="1"/>
  <c r="CR136" i="1"/>
  <c r="CO136" i="1"/>
  <c r="CL136" i="1"/>
  <c r="CI136" i="1"/>
  <c r="CF136" i="1"/>
  <c r="CC136" i="1"/>
  <c r="BZ136" i="1"/>
  <c r="BW136" i="1"/>
  <c r="BT136" i="1"/>
  <c r="BQ136" i="1"/>
  <c r="BN136" i="1"/>
  <c r="BK136" i="1"/>
  <c r="BH136" i="1"/>
  <c r="BE136" i="1"/>
  <c r="BB136" i="1"/>
  <c r="AY136" i="1"/>
  <c r="AV136" i="1"/>
  <c r="AS136" i="1"/>
  <c r="AP136" i="1"/>
  <c r="AM136" i="1"/>
  <c r="AJ136" i="1"/>
  <c r="AG136" i="1"/>
  <c r="AD136" i="1"/>
  <c r="AA136" i="1"/>
  <c r="X136" i="1"/>
  <c r="U136" i="1"/>
  <c r="R136" i="1"/>
  <c r="CU135" i="1"/>
  <c r="CR135" i="1"/>
  <c r="CO135" i="1"/>
  <c r="CL135" i="1"/>
  <c r="CI135" i="1"/>
  <c r="CF135" i="1"/>
  <c r="CC135" i="1"/>
  <c r="BZ135" i="1"/>
  <c r="BW135" i="1"/>
  <c r="BT135" i="1"/>
  <c r="BQ135" i="1"/>
  <c r="BN135" i="1"/>
  <c r="BK135" i="1"/>
  <c r="BH135" i="1"/>
  <c r="BE135" i="1"/>
  <c r="BB135" i="1"/>
  <c r="AY135" i="1"/>
  <c r="AV135" i="1"/>
  <c r="AS135" i="1"/>
  <c r="AP135" i="1"/>
  <c r="AM135" i="1"/>
  <c r="AJ135" i="1"/>
  <c r="AG135" i="1"/>
  <c r="AD135" i="1"/>
  <c r="AA135" i="1"/>
  <c r="X135" i="1"/>
  <c r="U135" i="1"/>
  <c r="R135" i="1"/>
  <c r="CU134" i="1"/>
  <c r="CR134" i="1"/>
  <c r="CO134" i="1"/>
  <c r="CL134" i="1"/>
  <c r="CI134" i="1"/>
  <c r="CF134" i="1"/>
  <c r="CC134" i="1"/>
  <c r="BZ134" i="1"/>
  <c r="BW134" i="1"/>
  <c r="BT134" i="1"/>
  <c r="BQ134" i="1"/>
  <c r="BN134" i="1"/>
  <c r="BK134" i="1"/>
  <c r="BH134" i="1"/>
  <c r="BE134" i="1"/>
  <c r="BB134" i="1"/>
  <c r="AY134" i="1"/>
  <c r="AV134" i="1"/>
  <c r="AS134" i="1"/>
  <c r="AP134" i="1"/>
  <c r="AM134" i="1"/>
  <c r="AJ134" i="1"/>
  <c r="AG134" i="1"/>
  <c r="AD134" i="1"/>
  <c r="AA134" i="1"/>
  <c r="X134" i="1"/>
  <c r="U134" i="1"/>
  <c r="R134" i="1"/>
  <c r="CU133" i="1"/>
  <c r="CR133" i="1"/>
  <c r="CO133" i="1"/>
  <c r="CL133" i="1"/>
  <c r="CI133" i="1"/>
  <c r="CF133" i="1"/>
  <c r="CC133" i="1"/>
  <c r="BZ133" i="1"/>
  <c r="BW133" i="1"/>
  <c r="BT133" i="1"/>
  <c r="BQ133" i="1"/>
  <c r="BN133" i="1"/>
  <c r="BK133" i="1"/>
  <c r="BH133" i="1"/>
  <c r="BE133" i="1"/>
  <c r="BB133" i="1"/>
  <c r="AY133" i="1"/>
  <c r="AV133" i="1"/>
  <c r="AS133" i="1"/>
  <c r="AP133" i="1"/>
  <c r="AM133" i="1"/>
  <c r="AJ133" i="1"/>
  <c r="AG133" i="1"/>
  <c r="AD133" i="1"/>
  <c r="AA133" i="1"/>
  <c r="X133" i="1"/>
  <c r="U133" i="1"/>
  <c r="R133" i="1"/>
  <c r="CU132" i="1"/>
  <c r="CR132" i="1"/>
  <c r="CO132" i="1"/>
  <c r="CL132" i="1"/>
  <c r="CI132" i="1"/>
  <c r="CF132" i="1"/>
  <c r="CC132" i="1"/>
  <c r="BZ132" i="1"/>
  <c r="BW132" i="1"/>
  <c r="BT132" i="1"/>
  <c r="BQ132" i="1"/>
  <c r="BN132" i="1"/>
  <c r="BK132" i="1"/>
  <c r="BH132" i="1"/>
  <c r="BE132" i="1"/>
  <c r="BB132" i="1"/>
  <c r="AY132" i="1"/>
  <c r="AV132" i="1"/>
  <c r="AS132" i="1"/>
  <c r="AP132" i="1"/>
  <c r="AM132" i="1"/>
  <c r="AJ132" i="1"/>
  <c r="AG132" i="1"/>
  <c r="AD132" i="1"/>
  <c r="AA132" i="1"/>
  <c r="X132" i="1"/>
  <c r="U132" i="1"/>
  <c r="R132" i="1"/>
  <c r="CU131" i="1"/>
  <c r="CR131" i="1"/>
  <c r="CO131" i="1"/>
  <c r="CL131" i="1"/>
  <c r="CI131" i="1"/>
  <c r="CF131" i="1"/>
  <c r="CC131" i="1"/>
  <c r="BZ131" i="1"/>
  <c r="BW131" i="1"/>
  <c r="BT131" i="1"/>
  <c r="BQ131" i="1"/>
  <c r="BN131" i="1"/>
  <c r="BK131" i="1"/>
  <c r="BH131" i="1"/>
  <c r="BE131" i="1"/>
  <c r="BB131" i="1"/>
  <c r="AY131" i="1"/>
  <c r="AV131" i="1"/>
  <c r="AS131" i="1"/>
  <c r="AP131" i="1"/>
  <c r="AM131" i="1"/>
  <c r="AJ131" i="1"/>
  <c r="AG131" i="1"/>
  <c r="AD131" i="1"/>
  <c r="AA131" i="1"/>
  <c r="X131" i="1"/>
  <c r="U131" i="1"/>
  <c r="R131" i="1"/>
  <c r="CU130" i="1"/>
  <c r="CR130" i="1"/>
  <c r="CO130" i="1"/>
  <c r="CL130" i="1"/>
  <c r="CI130" i="1"/>
  <c r="CF130" i="1"/>
  <c r="CC130" i="1"/>
  <c r="BZ130" i="1"/>
  <c r="BW130" i="1"/>
  <c r="BT130" i="1"/>
  <c r="BQ130" i="1"/>
  <c r="BN130" i="1"/>
  <c r="BK130" i="1"/>
  <c r="BH130" i="1"/>
  <c r="BE130" i="1"/>
  <c r="BB130" i="1"/>
  <c r="AY130" i="1"/>
  <c r="AV130" i="1"/>
  <c r="AS130" i="1"/>
  <c r="AP130" i="1"/>
  <c r="AM130" i="1"/>
  <c r="AJ130" i="1"/>
  <c r="AG130" i="1"/>
  <c r="AD130" i="1"/>
  <c r="AA130" i="1"/>
  <c r="X130" i="1"/>
  <c r="U130" i="1"/>
  <c r="R130" i="1"/>
  <c r="CU129" i="1"/>
  <c r="CR129" i="1"/>
  <c r="CO129" i="1"/>
  <c r="CL129" i="1"/>
  <c r="CI129" i="1"/>
  <c r="CF129" i="1"/>
  <c r="CC129" i="1"/>
  <c r="BZ129" i="1"/>
  <c r="BW129" i="1"/>
  <c r="BT129" i="1"/>
  <c r="BQ129" i="1"/>
  <c r="BN129" i="1"/>
  <c r="BK129" i="1"/>
  <c r="BH129" i="1"/>
  <c r="BE129" i="1"/>
  <c r="BB129" i="1"/>
  <c r="AY129" i="1"/>
  <c r="AV129" i="1"/>
  <c r="AS129" i="1"/>
  <c r="AP129" i="1"/>
  <c r="AM129" i="1"/>
  <c r="AJ129" i="1"/>
  <c r="AG129" i="1"/>
  <c r="AD129" i="1"/>
  <c r="AA129" i="1"/>
  <c r="X129" i="1"/>
  <c r="U129" i="1"/>
  <c r="R129" i="1"/>
  <c r="CU128" i="1"/>
  <c r="CR128" i="1"/>
  <c r="CO128" i="1"/>
  <c r="CL128" i="1"/>
  <c r="CI128" i="1"/>
  <c r="CF128" i="1"/>
  <c r="CC128" i="1"/>
  <c r="BZ128" i="1"/>
  <c r="BW128" i="1"/>
  <c r="BT128" i="1"/>
  <c r="BQ128" i="1"/>
  <c r="BN128" i="1"/>
  <c r="BK128" i="1"/>
  <c r="BH128" i="1"/>
  <c r="BE128" i="1"/>
  <c r="BB128" i="1"/>
  <c r="AY128" i="1"/>
  <c r="AV128" i="1"/>
  <c r="AS128" i="1"/>
  <c r="AP128" i="1"/>
  <c r="AM128" i="1"/>
  <c r="AJ128" i="1"/>
  <c r="AG128" i="1"/>
  <c r="AD128" i="1"/>
  <c r="AA128" i="1"/>
  <c r="X128" i="1"/>
  <c r="U128" i="1"/>
  <c r="R128" i="1"/>
  <c r="CU127" i="1"/>
  <c r="CR127" i="1"/>
  <c r="CO127" i="1"/>
  <c r="CL127" i="1"/>
  <c r="CI127" i="1"/>
  <c r="CF127" i="1"/>
  <c r="CC127" i="1"/>
  <c r="BZ127" i="1"/>
  <c r="BW127" i="1"/>
  <c r="BT127" i="1"/>
  <c r="BQ127" i="1"/>
  <c r="BN127" i="1"/>
  <c r="BK127" i="1"/>
  <c r="BH127" i="1"/>
  <c r="BE127" i="1"/>
  <c r="BB127" i="1"/>
  <c r="AY127" i="1"/>
  <c r="AV127" i="1"/>
  <c r="AS127" i="1"/>
  <c r="AP127" i="1"/>
  <c r="AM127" i="1"/>
  <c r="AJ127" i="1"/>
  <c r="AG127" i="1"/>
  <c r="AD127" i="1"/>
  <c r="AA127" i="1"/>
  <c r="X127" i="1"/>
  <c r="U127" i="1"/>
  <c r="R127" i="1"/>
  <c r="CU126" i="1"/>
  <c r="CR126" i="1"/>
  <c r="CO126" i="1"/>
  <c r="CL126" i="1"/>
  <c r="CI126" i="1"/>
  <c r="CF126" i="1"/>
  <c r="CC126" i="1"/>
  <c r="BZ126" i="1"/>
  <c r="BW126" i="1"/>
  <c r="BT126" i="1"/>
  <c r="BQ126" i="1"/>
  <c r="BN126" i="1"/>
  <c r="BK126" i="1"/>
  <c r="BH126" i="1"/>
  <c r="BE126" i="1"/>
  <c r="BB126" i="1"/>
  <c r="AY126" i="1"/>
  <c r="AV126" i="1"/>
  <c r="AS126" i="1"/>
  <c r="AP126" i="1"/>
  <c r="AM126" i="1"/>
  <c r="AJ126" i="1"/>
  <c r="AG126" i="1"/>
  <c r="AD126" i="1"/>
  <c r="AA126" i="1"/>
  <c r="X126" i="1"/>
  <c r="U126" i="1"/>
  <c r="R126" i="1"/>
  <c r="CU125" i="1"/>
  <c r="CR125" i="1"/>
  <c r="CO125" i="1"/>
  <c r="CL125" i="1"/>
  <c r="CI125" i="1"/>
  <c r="CF125" i="1"/>
  <c r="CC125" i="1"/>
  <c r="BZ125" i="1"/>
  <c r="BW125" i="1"/>
  <c r="BT125" i="1"/>
  <c r="BQ125" i="1"/>
  <c r="BN125" i="1"/>
  <c r="BK125" i="1"/>
  <c r="BH125" i="1"/>
  <c r="BE125" i="1"/>
  <c r="BB125" i="1"/>
  <c r="AY125" i="1"/>
  <c r="AV125" i="1"/>
  <c r="AS125" i="1"/>
  <c r="AP125" i="1"/>
  <c r="AM125" i="1"/>
  <c r="AJ125" i="1"/>
  <c r="AG125" i="1"/>
  <c r="AD125" i="1"/>
  <c r="AA125" i="1"/>
  <c r="X125" i="1"/>
  <c r="U125" i="1"/>
  <c r="R125" i="1"/>
  <c r="CU124" i="1"/>
  <c r="CR124" i="1"/>
  <c r="CO124" i="1"/>
  <c r="CL124" i="1"/>
  <c r="CI124" i="1"/>
  <c r="CF124" i="1"/>
  <c r="CC124" i="1"/>
  <c r="BZ124" i="1"/>
  <c r="BW124" i="1"/>
  <c r="BT124" i="1"/>
  <c r="BQ124" i="1"/>
  <c r="BN124" i="1"/>
  <c r="BK124" i="1"/>
  <c r="BH124" i="1"/>
  <c r="BE124" i="1"/>
  <c r="BB124" i="1"/>
  <c r="AY124" i="1"/>
  <c r="AV124" i="1"/>
  <c r="AS124" i="1"/>
  <c r="AP124" i="1"/>
  <c r="AM124" i="1"/>
  <c r="AJ124" i="1"/>
  <c r="AG124" i="1"/>
  <c r="AD124" i="1"/>
  <c r="AA124" i="1"/>
  <c r="X124" i="1"/>
  <c r="U124" i="1"/>
  <c r="R124" i="1"/>
  <c r="CU123" i="1"/>
  <c r="CR123" i="1"/>
  <c r="CO123" i="1"/>
  <c r="CL123" i="1"/>
  <c r="CI123" i="1"/>
  <c r="CF123" i="1"/>
  <c r="CC123" i="1"/>
  <c r="BZ123" i="1"/>
  <c r="BW123" i="1"/>
  <c r="BT123" i="1"/>
  <c r="BQ123" i="1"/>
  <c r="BN123" i="1"/>
  <c r="BK123" i="1"/>
  <c r="BH123" i="1"/>
  <c r="BE123" i="1"/>
  <c r="BB123" i="1"/>
  <c r="AY123" i="1"/>
  <c r="AV123" i="1"/>
  <c r="AS123" i="1"/>
  <c r="AP123" i="1"/>
  <c r="AM123" i="1"/>
  <c r="AJ123" i="1"/>
  <c r="AG123" i="1"/>
  <c r="AD123" i="1"/>
  <c r="AA123" i="1"/>
  <c r="X123" i="1"/>
  <c r="U123" i="1"/>
  <c r="R123" i="1"/>
  <c r="CU122" i="1"/>
  <c r="CR122" i="1"/>
  <c r="CO122" i="1"/>
  <c r="CL122" i="1"/>
  <c r="CI122" i="1"/>
  <c r="CF122" i="1"/>
  <c r="CC122" i="1"/>
  <c r="BZ122" i="1"/>
  <c r="BW122" i="1"/>
  <c r="BT122" i="1"/>
  <c r="BQ122" i="1"/>
  <c r="BN122" i="1"/>
  <c r="BK122" i="1"/>
  <c r="BH122" i="1"/>
  <c r="BE122" i="1"/>
  <c r="BB122" i="1"/>
  <c r="AY122" i="1"/>
  <c r="AV122" i="1"/>
  <c r="AS122" i="1"/>
  <c r="AP122" i="1"/>
  <c r="AM122" i="1"/>
  <c r="AJ122" i="1"/>
  <c r="AG122" i="1"/>
  <c r="AD122" i="1"/>
  <c r="AA122" i="1"/>
  <c r="X122" i="1"/>
  <c r="U122" i="1"/>
  <c r="R122" i="1"/>
  <c r="CU121" i="1"/>
  <c r="CR121" i="1"/>
  <c r="CO121" i="1"/>
  <c r="CL121" i="1"/>
  <c r="CI121" i="1"/>
  <c r="CF121" i="1"/>
  <c r="CC121" i="1"/>
  <c r="BZ121" i="1"/>
  <c r="BW121" i="1"/>
  <c r="BT121" i="1"/>
  <c r="BQ121" i="1"/>
  <c r="BN121" i="1"/>
  <c r="BK121" i="1"/>
  <c r="BH121" i="1"/>
  <c r="BE121" i="1"/>
  <c r="BB121" i="1"/>
  <c r="AY121" i="1"/>
  <c r="AV121" i="1"/>
  <c r="AS121" i="1"/>
  <c r="AP121" i="1"/>
  <c r="AM121" i="1"/>
  <c r="AJ121" i="1"/>
  <c r="AG121" i="1"/>
  <c r="AD121" i="1"/>
  <c r="AA121" i="1"/>
  <c r="X121" i="1"/>
  <c r="U121" i="1"/>
  <c r="R121" i="1"/>
  <c r="CU120" i="1"/>
  <c r="CR120" i="1"/>
  <c r="CO120" i="1"/>
  <c r="CL120" i="1"/>
  <c r="CI120" i="1"/>
  <c r="CF120" i="1"/>
  <c r="CC120" i="1"/>
  <c r="BZ120" i="1"/>
  <c r="BW120" i="1"/>
  <c r="BT120" i="1"/>
  <c r="BQ120" i="1"/>
  <c r="BN120" i="1"/>
  <c r="BK120" i="1"/>
  <c r="BH120" i="1"/>
  <c r="BE120" i="1"/>
  <c r="BB120" i="1"/>
  <c r="AY120" i="1"/>
  <c r="AV120" i="1"/>
  <c r="AS120" i="1"/>
  <c r="AP120" i="1"/>
  <c r="AM120" i="1"/>
  <c r="AJ120" i="1"/>
  <c r="AG120" i="1"/>
  <c r="AD120" i="1"/>
  <c r="AA120" i="1"/>
  <c r="X120" i="1"/>
  <c r="U120" i="1"/>
  <c r="R120" i="1"/>
  <c r="CU119" i="1"/>
  <c r="CR119" i="1"/>
  <c r="CO119" i="1"/>
  <c r="CL119" i="1"/>
  <c r="CI119" i="1"/>
  <c r="CF119" i="1"/>
  <c r="CC119" i="1"/>
  <c r="BZ119" i="1"/>
  <c r="BW119" i="1"/>
  <c r="BT119" i="1"/>
  <c r="BQ119" i="1"/>
  <c r="BN119" i="1"/>
  <c r="BK119" i="1"/>
  <c r="BH119" i="1"/>
  <c r="BE119" i="1"/>
  <c r="BB119" i="1"/>
  <c r="AY119" i="1"/>
  <c r="AV119" i="1"/>
  <c r="AS119" i="1"/>
  <c r="AP119" i="1"/>
  <c r="AM119" i="1"/>
  <c r="AJ119" i="1"/>
  <c r="AG119" i="1"/>
  <c r="AD119" i="1"/>
  <c r="AA119" i="1"/>
  <c r="X119" i="1"/>
  <c r="U119" i="1"/>
  <c r="R119" i="1"/>
  <c r="CU118" i="1"/>
  <c r="CR118" i="1"/>
  <c r="CO118" i="1"/>
  <c r="CL118" i="1"/>
  <c r="CI118" i="1"/>
  <c r="CF118" i="1"/>
  <c r="CC118" i="1"/>
  <c r="BZ118" i="1"/>
  <c r="BW118" i="1"/>
  <c r="BT118" i="1"/>
  <c r="BQ118" i="1"/>
  <c r="BN118" i="1"/>
  <c r="BK118" i="1"/>
  <c r="BH118" i="1"/>
  <c r="BE118" i="1"/>
  <c r="BB118" i="1"/>
  <c r="AY118" i="1"/>
  <c r="AV118" i="1"/>
  <c r="AS118" i="1"/>
  <c r="AP118" i="1"/>
  <c r="AM118" i="1"/>
  <c r="AJ118" i="1"/>
  <c r="AG118" i="1"/>
  <c r="AD118" i="1"/>
  <c r="AA118" i="1"/>
  <c r="X118" i="1"/>
  <c r="U118" i="1"/>
  <c r="R118" i="1"/>
  <c r="CU117" i="1"/>
  <c r="CR117" i="1"/>
  <c r="CO117" i="1"/>
  <c r="CL117" i="1"/>
  <c r="CI117" i="1"/>
  <c r="CF117" i="1"/>
  <c r="CC117" i="1"/>
  <c r="BZ117" i="1"/>
  <c r="BW117" i="1"/>
  <c r="BT117" i="1"/>
  <c r="BQ117" i="1"/>
  <c r="BN117" i="1"/>
  <c r="BK117" i="1"/>
  <c r="BH117" i="1"/>
  <c r="BE117" i="1"/>
  <c r="BB117" i="1"/>
  <c r="AY117" i="1"/>
  <c r="AV117" i="1"/>
  <c r="AS117" i="1"/>
  <c r="AP117" i="1"/>
  <c r="AM117" i="1"/>
  <c r="AJ117" i="1"/>
  <c r="AG117" i="1"/>
  <c r="AD117" i="1"/>
  <c r="AA117" i="1"/>
  <c r="X117" i="1"/>
  <c r="U117" i="1"/>
  <c r="R117" i="1"/>
  <c r="CU116" i="1"/>
  <c r="CR116" i="1"/>
  <c r="CO116" i="1"/>
  <c r="CL116" i="1"/>
  <c r="CI116" i="1"/>
  <c r="CF116" i="1"/>
  <c r="CC116" i="1"/>
  <c r="BZ116" i="1"/>
  <c r="BW116" i="1"/>
  <c r="BT116" i="1"/>
  <c r="BQ116" i="1"/>
  <c r="BN116" i="1"/>
  <c r="BK116" i="1"/>
  <c r="BH116" i="1"/>
  <c r="BE116" i="1"/>
  <c r="BB116" i="1"/>
  <c r="AY116" i="1"/>
  <c r="AV116" i="1"/>
  <c r="AS116" i="1"/>
  <c r="AP116" i="1"/>
  <c r="AM116" i="1"/>
  <c r="AJ116" i="1"/>
  <c r="AG116" i="1"/>
  <c r="AD116" i="1"/>
  <c r="AA116" i="1"/>
  <c r="X116" i="1"/>
  <c r="U116" i="1"/>
  <c r="R116" i="1"/>
  <c r="CU115" i="1"/>
  <c r="CR115" i="1"/>
  <c r="CO115" i="1"/>
  <c r="CL115" i="1"/>
  <c r="CI115" i="1"/>
  <c r="CF115" i="1"/>
  <c r="CC115" i="1"/>
  <c r="BZ115" i="1"/>
  <c r="BW115" i="1"/>
  <c r="BT115" i="1"/>
  <c r="BQ115" i="1"/>
  <c r="BN115" i="1"/>
  <c r="BK115" i="1"/>
  <c r="BH115" i="1"/>
  <c r="BE115" i="1"/>
  <c r="BB115" i="1"/>
  <c r="AY115" i="1"/>
  <c r="AV115" i="1"/>
  <c r="AS115" i="1"/>
  <c r="AP115" i="1"/>
  <c r="AM115" i="1"/>
  <c r="AJ115" i="1"/>
  <c r="AG115" i="1"/>
  <c r="AD115" i="1"/>
  <c r="AA115" i="1"/>
  <c r="X115" i="1"/>
  <c r="U115" i="1"/>
  <c r="R115" i="1"/>
  <c r="CU114" i="1"/>
  <c r="CR114" i="1"/>
  <c r="CO114" i="1"/>
  <c r="CL114" i="1"/>
  <c r="CI114" i="1"/>
  <c r="CF114" i="1"/>
  <c r="CC114" i="1"/>
  <c r="BZ114" i="1"/>
  <c r="BW114" i="1"/>
  <c r="BT114" i="1"/>
  <c r="BQ114" i="1"/>
  <c r="BN114" i="1"/>
  <c r="BK114" i="1"/>
  <c r="BH114" i="1"/>
  <c r="BE114" i="1"/>
  <c r="BB114" i="1"/>
  <c r="AY114" i="1"/>
  <c r="AV114" i="1"/>
  <c r="AS114" i="1"/>
  <c r="AP114" i="1"/>
  <c r="AM114" i="1"/>
  <c r="AJ114" i="1"/>
  <c r="AG114" i="1"/>
  <c r="AD114" i="1"/>
  <c r="AA114" i="1"/>
  <c r="X114" i="1"/>
  <c r="U114" i="1"/>
  <c r="R114" i="1"/>
  <c r="CU113" i="1"/>
  <c r="CR113" i="1"/>
  <c r="CO113" i="1"/>
  <c r="CL113" i="1"/>
  <c r="CI113" i="1"/>
  <c r="CF113" i="1"/>
  <c r="CC113" i="1"/>
  <c r="BZ113" i="1"/>
  <c r="BW113" i="1"/>
  <c r="BT113" i="1"/>
  <c r="BQ113" i="1"/>
  <c r="BN113" i="1"/>
  <c r="BK113" i="1"/>
  <c r="BH113" i="1"/>
  <c r="BE113" i="1"/>
  <c r="BB113" i="1"/>
  <c r="AY113" i="1"/>
  <c r="AV113" i="1"/>
  <c r="AS113" i="1"/>
  <c r="AP113" i="1"/>
  <c r="AM113" i="1"/>
  <c r="AJ113" i="1"/>
  <c r="AG113" i="1"/>
  <c r="AD113" i="1"/>
  <c r="AA113" i="1"/>
  <c r="X113" i="1"/>
  <c r="U113" i="1"/>
  <c r="R113" i="1"/>
  <c r="CU112" i="1"/>
  <c r="CR112" i="1"/>
  <c r="CO112" i="1"/>
  <c r="CL112" i="1"/>
  <c r="CI112" i="1"/>
  <c r="CF112" i="1"/>
  <c r="CC112" i="1"/>
  <c r="BZ112" i="1"/>
  <c r="BW112" i="1"/>
  <c r="BT112" i="1"/>
  <c r="BQ112" i="1"/>
  <c r="BN112" i="1"/>
  <c r="BK112" i="1"/>
  <c r="BH112" i="1"/>
  <c r="BE112" i="1"/>
  <c r="BB112" i="1"/>
  <c r="AY112" i="1"/>
  <c r="AV112" i="1"/>
  <c r="AS112" i="1"/>
  <c r="AP112" i="1"/>
  <c r="AM112" i="1"/>
  <c r="AJ112" i="1"/>
  <c r="AG112" i="1"/>
  <c r="AD112" i="1"/>
  <c r="AA112" i="1"/>
  <c r="X112" i="1"/>
  <c r="U112" i="1"/>
  <c r="R112" i="1"/>
  <c r="CU111" i="1"/>
  <c r="CR111" i="1"/>
  <c r="CO111" i="1"/>
  <c r="CL111" i="1"/>
  <c r="CI111" i="1"/>
  <c r="CF111" i="1"/>
  <c r="CC111" i="1"/>
  <c r="BZ111" i="1"/>
  <c r="BW111" i="1"/>
  <c r="BT111" i="1"/>
  <c r="BQ111" i="1"/>
  <c r="BN111" i="1"/>
  <c r="BK111" i="1"/>
  <c r="BH111" i="1"/>
  <c r="BE111" i="1"/>
  <c r="BB111" i="1"/>
  <c r="AY111" i="1"/>
  <c r="AV111" i="1"/>
  <c r="AS111" i="1"/>
  <c r="AP111" i="1"/>
  <c r="AM111" i="1"/>
  <c r="AJ111" i="1"/>
  <c r="AG111" i="1"/>
  <c r="AD111" i="1"/>
  <c r="AA111" i="1"/>
  <c r="X111" i="1"/>
  <c r="U111" i="1"/>
  <c r="R111" i="1"/>
  <c r="CU110" i="1"/>
  <c r="CR110" i="1"/>
  <c r="CO110" i="1"/>
  <c r="CL110" i="1"/>
  <c r="CI110" i="1"/>
  <c r="CF110" i="1"/>
  <c r="CC110" i="1"/>
  <c r="BZ110" i="1"/>
  <c r="BW110" i="1"/>
  <c r="BT110" i="1"/>
  <c r="BQ110" i="1"/>
  <c r="BN110" i="1"/>
  <c r="BK110" i="1"/>
  <c r="BH110" i="1"/>
  <c r="BE110" i="1"/>
  <c r="BB110" i="1"/>
  <c r="AY110" i="1"/>
  <c r="AV110" i="1"/>
  <c r="AS110" i="1"/>
  <c r="AP110" i="1"/>
  <c r="AM110" i="1"/>
  <c r="AJ110" i="1"/>
  <c r="AG110" i="1"/>
  <c r="AD110" i="1"/>
  <c r="AA110" i="1"/>
  <c r="X110" i="1"/>
  <c r="U110" i="1"/>
  <c r="R110" i="1"/>
  <c r="CU109" i="1"/>
  <c r="CR109" i="1"/>
  <c r="CO109" i="1"/>
  <c r="CL109" i="1"/>
  <c r="CI109" i="1"/>
  <c r="CF109" i="1"/>
  <c r="CC109" i="1"/>
  <c r="BZ109" i="1"/>
  <c r="BW109" i="1"/>
  <c r="BT109" i="1"/>
  <c r="BQ109" i="1"/>
  <c r="BN109" i="1"/>
  <c r="BK109" i="1"/>
  <c r="BH109" i="1"/>
  <c r="BE109" i="1"/>
  <c r="BB109" i="1"/>
  <c r="AY109" i="1"/>
  <c r="AV109" i="1"/>
  <c r="AS109" i="1"/>
  <c r="AP109" i="1"/>
  <c r="AM109" i="1"/>
  <c r="AJ109" i="1"/>
  <c r="AG109" i="1"/>
  <c r="AD109" i="1"/>
  <c r="AA109" i="1"/>
  <c r="X109" i="1"/>
  <c r="U109" i="1"/>
  <c r="R109" i="1"/>
  <c r="CU108" i="1"/>
  <c r="CR108" i="1"/>
  <c r="CO108" i="1"/>
  <c r="CL108" i="1"/>
  <c r="CI108" i="1"/>
  <c r="CF108" i="1"/>
  <c r="CC108" i="1"/>
  <c r="BZ108" i="1"/>
  <c r="BW108" i="1"/>
  <c r="BT108" i="1"/>
  <c r="BQ108" i="1"/>
  <c r="BN108" i="1"/>
  <c r="BK108" i="1"/>
  <c r="BH108" i="1"/>
  <c r="BE108" i="1"/>
  <c r="BB108" i="1"/>
  <c r="AY108" i="1"/>
  <c r="AV108" i="1"/>
  <c r="AS108" i="1"/>
  <c r="AP108" i="1"/>
  <c r="AM108" i="1"/>
  <c r="AJ108" i="1"/>
  <c r="AG108" i="1"/>
  <c r="AD108" i="1"/>
  <c r="AA108" i="1"/>
  <c r="X108" i="1"/>
  <c r="U108" i="1"/>
  <c r="R108" i="1"/>
  <c r="CU107" i="1"/>
  <c r="CR107" i="1"/>
  <c r="CO107" i="1"/>
  <c r="CL107" i="1"/>
  <c r="CI107" i="1"/>
  <c r="CF107" i="1"/>
  <c r="CC107" i="1"/>
  <c r="BZ107" i="1"/>
  <c r="BW107" i="1"/>
  <c r="BT107" i="1"/>
  <c r="BQ107" i="1"/>
  <c r="BN107" i="1"/>
  <c r="BK107" i="1"/>
  <c r="BH107" i="1"/>
  <c r="BE107" i="1"/>
  <c r="BB107" i="1"/>
  <c r="AY107" i="1"/>
  <c r="AV107" i="1"/>
  <c r="AS107" i="1"/>
  <c r="AP107" i="1"/>
  <c r="AM107" i="1"/>
  <c r="AJ107" i="1"/>
  <c r="AG107" i="1"/>
  <c r="AD107" i="1"/>
  <c r="AA107" i="1"/>
  <c r="X107" i="1"/>
  <c r="U107" i="1"/>
  <c r="R107" i="1"/>
  <c r="CU106" i="1"/>
  <c r="CR106" i="1"/>
  <c r="CO106" i="1"/>
  <c r="CL106" i="1"/>
  <c r="CI106" i="1"/>
  <c r="CF106" i="1"/>
  <c r="CC106" i="1"/>
  <c r="BZ106" i="1"/>
  <c r="BW106" i="1"/>
  <c r="BT106" i="1"/>
  <c r="BQ106" i="1"/>
  <c r="BN106" i="1"/>
  <c r="BK106" i="1"/>
  <c r="BH106" i="1"/>
  <c r="BE106" i="1"/>
  <c r="BB106" i="1"/>
  <c r="AY106" i="1"/>
  <c r="AV106" i="1"/>
  <c r="AS106" i="1"/>
  <c r="AP106" i="1"/>
  <c r="AM106" i="1"/>
  <c r="AJ106" i="1"/>
  <c r="AG106" i="1"/>
  <c r="AD106" i="1"/>
  <c r="AA106" i="1"/>
  <c r="X106" i="1"/>
  <c r="U106" i="1"/>
  <c r="R106" i="1"/>
  <c r="CU105" i="1"/>
  <c r="CR105" i="1"/>
  <c r="CO105" i="1"/>
  <c r="CL105" i="1"/>
  <c r="CI105" i="1"/>
  <c r="CF105" i="1"/>
  <c r="CC105" i="1"/>
  <c r="BZ105" i="1"/>
  <c r="BW105" i="1"/>
  <c r="BT105" i="1"/>
  <c r="BQ105" i="1"/>
  <c r="BN105" i="1"/>
  <c r="BK105" i="1"/>
  <c r="BH105" i="1"/>
  <c r="BE105" i="1"/>
  <c r="BB105" i="1"/>
  <c r="AY105" i="1"/>
  <c r="AV105" i="1"/>
  <c r="AS105" i="1"/>
  <c r="AP105" i="1"/>
  <c r="AM105" i="1"/>
  <c r="AJ105" i="1"/>
  <c r="AG105" i="1"/>
  <c r="AD105" i="1"/>
  <c r="AA105" i="1"/>
  <c r="X105" i="1"/>
  <c r="U105" i="1"/>
  <c r="R105" i="1"/>
  <c r="CU104" i="1"/>
  <c r="CR104" i="1"/>
  <c r="CO104" i="1"/>
  <c r="CL104" i="1"/>
  <c r="CI104" i="1"/>
  <c r="CF104" i="1"/>
  <c r="CC104" i="1"/>
  <c r="BZ104" i="1"/>
  <c r="BW104" i="1"/>
  <c r="BT104" i="1"/>
  <c r="BQ104" i="1"/>
  <c r="BN104" i="1"/>
  <c r="BK104" i="1"/>
  <c r="BH104" i="1"/>
  <c r="BE104" i="1"/>
  <c r="BB104" i="1"/>
  <c r="AY104" i="1"/>
  <c r="AV104" i="1"/>
  <c r="AS104" i="1"/>
  <c r="AP104" i="1"/>
  <c r="AM104" i="1"/>
  <c r="AJ104" i="1"/>
  <c r="AG104" i="1"/>
  <c r="AD104" i="1"/>
  <c r="AA104" i="1"/>
  <c r="X104" i="1"/>
  <c r="U104" i="1"/>
  <c r="R104" i="1"/>
  <c r="CU103" i="1"/>
  <c r="CR103" i="1"/>
  <c r="CO103" i="1"/>
  <c r="CL103" i="1"/>
  <c r="CI103" i="1"/>
  <c r="CF103" i="1"/>
  <c r="CC103" i="1"/>
  <c r="BZ103" i="1"/>
  <c r="BW103" i="1"/>
  <c r="BT103" i="1"/>
  <c r="BQ103" i="1"/>
  <c r="BN103" i="1"/>
  <c r="BK103" i="1"/>
  <c r="BH103" i="1"/>
  <c r="BE103" i="1"/>
  <c r="BB103" i="1"/>
  <c r="AY103" i="1"/>
  <c r="AV103" i="1"/>
  <c r="AS103" i="1"/>
  <c r="AP103" i="1"/>
  <c r="AM103" i="1"/>
  <c r="AJ103" i="1"/>
  <c r="AG103" i="1"/>
  <c r="AD103" i="1"/>
  <c r="AA103" i="1"/>
  <c r="X103" i="1"/>
  <c r="U103" i="1"/>
  <c r="R103" i="1"/>
  <c r="CU102" i="1"/>
  <c r="CR102" i="1"/>
  <c r="CO102" i="1"/>
  <c r="CL102" i="1"/>
  <c r="CI102" i="1"/>
  <c r="CF102" i="1"/>
  <c r="CC102" i="1"/>
  <c r="BZ102" i="1"/>
  <c r="BW102" i="1"/>
  <c r="BT102" i="1"/>
  <c r="BQ102" i="1"/>
  <c r="BN102" i="1"/>
  <c r="BK102" i="1"/>
  <c r="BH102" i="1"/>
  <c r="BE102" i="1"/>
  <c r="BB102" i="1"/>
  <c r="AY102" i="1"/>
  <c r="AV102" i="1"/>
  <c r="AS102" i="1"/>
  <c r="AP102" i="1"/>
  <c r="AM102" i="1"/>
  <c r="AJ102" i="1"/>
  <c r="AG102" i="1"/>
  <c r="AD102" i="1"/>
  <c r="AA102" i="1"/>
  <c r="X102" i="1"/>
  <c r="U102" i="1"/>
  <c r="R102" i="1"/>
  <c r="CU101" i="1"/>
  <c r="CR101" i="1"/>
  <c r="CO101" i="1"/>
  <c r="CL101" i="1"/>
  <c r="CI101" i="1"/>
  <c r="CF101" i="1"/>
  <c r="CC101" i="1"/>
  <c r="BZ101" i="1"/>
  <c r="BW101" i="1"/>
  <c r="BT101" i="1"/>
  <c r="BQ101" i="1"/>
  <c r="BN101" i="1"/>
  <c r="BK101" i="1"/>
  <c r="BH101" i="1"/>
  <c r="BE101" i="1"/>
  <c r="BB101" i="1"/>
  <c r="AY101" i="1"/>
  <c r="AV101" i="1"/>
  <c r="AS101" i="1"/>
  <c r="AP101" i="1"/>
  <c r="AM101" i="1"/>
  <c r="AJ101" i="1"/>
  <c r="AG101" i="1"/>
  <c r="AD101" i="1"/>
  <c r="AA101" i="1"/>
  <c r="X101" i="1"/>
  <c r="U101" i="1"/>
  <c r="R101" i="1"/>
  <c r="CU100" i="1"/>
  <c r="CR100" i="1"/>
  <c r="CO100" i="1"/>
  <c r="CL100" i="1"/>
  <c r="CI100" i="1"/>
  <c r="CF100" i="1"/>
  <c r="CC100" i="1"/>
  <c r="BZ100" i="1"/>
  <c r="BW100" i="1"/>
  <c r="BT100" i="1"/>
  <c r="BQ100" i="1"/>
  <c r="BN100" i="1"/>
  <c r="BK100" i="1"/>
  <c r="BH100" i="1"/>
  <c r="BE100" i="1"/>
  <c r="BB100" i="1"/>
  <c r="AY100" i="1"/>
  <c r="AV100" i="1"/>
  <c r="AS100" i="1"/>
  <c r="AP100" i="1"/>
  <c r="AM100" i="1"/>
  <c r="AJ100" i="1"/>
  <c r="AG100" i="1"/>
  <c r="AD100" i="1"/>
  <c r="AA100" i="1"/>
  <c r="X100" i="1"/>
  <c r="U100" i="1"/>
  <c r="R100" i="1"/>
  <c r="CU99" i="1"/>
  <c r="CR99" i="1"/>
  <c r="CO99" i="1"/>
  <c r="CL99" i="1"/>
  <c r="CI99" i="1"/>
  <c r="CF99" i="1"/>
  <c r="CC99" i="1"/>
  <c r="BZ99" i="1"/>
  <c r="BW99" i="1"/>
  <c r="BT99" i="1"/>
  <c r="BQ99" i="1"/>
  <c r="BN99" i="1"/>
  <c r="BK99" i="1"/>
  <c r="BH99" i="1"/>
  <c r="BE99" i="1"/>
  <c r="BB99" i="1"/>
  <c r="AY99" i="1"/>
  <c r="AV99" i="1"/>
  <c r="AS99" i="1"/>
  <c r="AP99" i="1"/>
  <c r="AM99" i="1"/>
  <c r="AJ99" i="1"/>
  <c r="AG99" i="1"/>
  <c r="AD99" i="1"/>
  <c r="AA99" i="1"/>
  <c r="X99" i="1"/>
  <c r="U99" i="1"/>
  <c r="R99" i="1"/>
  <c r="CU98" i="1"/>
  <c r="CR98" i="1"/>
  <c r="CO98" i="1"/>
  <c r="CL98" i="1"/>
  <c r="CI98" i="1"/>
  <c r="CF98" i="1"/>
  <c r="CC98" i="1"/>
  <c r="BZ98" i="1"/>
  <c r="BW98" i="1"/>
  <c r="BT98" i="1"/>
  <c r="BQ98" i="1"/>
  <c r="BN98" i="1"/>
  <c r="BK98" i="1"/>
  <c r="BH98" i="1"/>
  <c r="BE98" i="1"/>
  <c r="BB98" i="1"/>
  <c r="AY98" i="1"/>
  <c r="AV98" i="1"/>
  <c r="AS98" i="1"/>
  <c r="AP98" i="1"/>
  <c r="AM98" i="1"/>
  <c r="AJ98" i="1"/>
  <c r="AG98" i="1"/>
  <c r="AD98" i="1"/>
  <c r="AA98" i="1"/>
  <c r="X98" i="1"/>
  <c r="U98" i="1"/>
  <c r="R98" i="1"/>
  <c r="CU97" i="1"/>
  <c r="CR97" i="1"/>
  <c r="CO97" i="1"/>
  <c r="CL97" i="1"/>
  <c r="CI97" i="1"/>
  <c r="CF97" i="1"/>
  <c r="CC97" i="1"/>
  <c r="BZ97" i="1"/>
  <c r="BW97" i="1"/>
  <c r="BT97" i="1"/>
  <c r="BQ97" i="1"/>
  <c r="BN97" i="1"/>
  <c r="BK97" i="1"/>
  <c r="BH97" i="1"/>
  <c r="BE97" i="1"/>
  <c r="BB97" i="1"/>
  <c r="AY97" i="1"/>
  <c r="AV97" i="1"/>
  <c r="AS97" i="1"/>
  <c r="AP97" i="1"/>
  <c r="AM97" i="1"/>
  <c r="AJ97" i="1"/>
  <c r="AG97" i="1"/>
  <c r="AD97" i="1"/>
  <c r="AA97" i="1"/>
  <c r="X97" i="1"/>
  <c r="U97" i="1"/>
  <c r="R97" i="1"/>
  <c r="CU96" i="1"/>
  <c r="CR96" i="1"/>
  <c r="CO96" i="1"/>
  <c r="CL96" i="1"/>
  <c r="CI96" i="1"/>
  <c r="CF96" i="1"/>
  <c r="CC96" i="1"/>
  <c r="BZ96" i="1"/>
  <c r="BW96" i="1"/>
  <c r="BT96" i="1"/>
  <c r="BQ96" i="1"/>
  <c r="BN96" i="1"/>
  <c r="BK96" i="1"/>
  <c r="BH96" i="1"/>
  <c r="BE96" i="1"/>
  <c r="BB96" i="1"/>
  <c r="AY96" i="1"/>
  <c r="AV96" i="1"/>
  <c r="AS96" i="1"/>
  <c r="AP96" i="1"/>
  <c r="AM96" i="1"/>
  <c r="AJ96" i="1"/>
  <c r="AG96" i="1"/>
  <c r="AD96" i="1"/>
  <c r="AA96" i="1"/>
  <c r="X96" i="1"/>
  <c r="U96" i="1"/>
  <c r="R96" i="1"/>
  <c r="CU95" i="1"/>
  <c r="CR95" i="1"/>
  <c r="CO95" i="1"/>
  <c r="CL95" i="1"/>
  <c r="CI95" i="1"/>
  <c r="CF95" i="1"/>
  <c r="CC95" i="1"/>
  <c r="BZ95" i="1"/>
  <c r="BW95" i="1"/>
  <c r="BT95" i="1"/>
  <c r="BQ95" i="1"/>
  <c r="BN95" i="1"/>
  <c r="BK95" i="1"/>
  <c r="BH95" i="1"/>
  <c r="BE95" i="1"/>
  <c r="BB95" i="1"/>
  <c r="AY95" i="1"/>
  <c r="AV95" i="1"/>
  <c r="AS95" i="1"/>
  <c r="AP95" i="1"/>
  <c r="AM95" i="1"/>
  <c r="AJ95" i="1"/>
  <c r="AG95" i="1"/>
  <c r="AD95" i="1"/>
  <c r="AA95" i="1"/>
  <c r="X95" i="1"/>
  <c r="U95" i="1"/>
  <c r="R95" i="1"/>
  <c r="CU94" i="1"/>
  <c r="CR94" i="1"/>
  <c r="CO94" i="1"/>
  <c r="CL94" i="1"/>
  <c r="CI94" i="1"/>
  <c r="CF94" i="1"/>
  <c r="CC94" i="1"/>
  <c r="BZ94" i="1"/>
  <c r="BW94" i="1"/>
  <c r="BT94" i="1"/>
  <c r="BQ94" i="1"/>
  <c r="BN94" i="1"/>
  <c r="BK94" i="1"/>
  <c r="BH94" i="1"/>
  <c r="BE94" i="1"/>
  <c r="BB94" i="1"/>
  <c r="AY94" i="1"/>
  <c r="AV94" i="1"/>
  <c r="AS94" i="1"/>
  <c r="AP94" i="1"/>
  <c r="AM94" i="1"/>
  <c r="AJ94" i="1"/>
  <c r="AG94" i="1"/>
  <c r="AD94" i="1"/>
  <c r="AA94" i="1"/>
  <c r="X94" i="1"/>
  <c r="U94" i="1"/>
  <c r="R94" i="1"/>
  <c r="CU93" i="1"/>
  <c r="CR93" i="1"/>
  <c r="CO93" i="1"/>
  <c r="CL93" i="1"/>
  <c r="CI93" i="1"/>
  <c r="CF93" i="1"/>
  <c r="CC93" i="1"/>
  <c r="BZ93" i="1"/>
  <c r="BW93" i="1"/>
  <c r="BT93" i="1"/>
  <c r="BQ93" i="1"/>
  <c r="BN93" i="1"/>
  <c r="BK93" i="1"/>
  <c r="BH93" i="1"/>
  <c r="BE93" i="1"/>
  <c r="BB93" i="1"/>
  <c r="AY93" i="1"/>
  <c r="AV93" i="1"/>
  <c r="AS93" i="1"/>
  <c r="AP93" i="1"/>
  <c r="AM93" i="1"/>
  <c r="AJ93" i="1"/>
  <c r="AG93" i="1"/>
  <c r="AD93" i="1"/>
  <c r="AA93" i="1"/>
  <c r="X93" i="1"/>
  <c r="U93" i="1"/>
  <c r="R93" i="1"/>
  <c r="CU92" i="1"/>
  <c r="CR92" i="1"/>
  <c r="CO92" i="1"/>
  <c r="CL92" i="1"/>
  <c r="CI92" i="1"/>
  <c r="CF92" i="1"/>
  <c r="CC92" i="1"/>
  <c r="BZ92" i="1"/>
  <c r="BW92" i="1"/>
  <c r="BT92" i="1"/>
  <c r="BQ92" i="1"/>
  <c r="BN92" i="1"/>
  <c r="BK92" i="1"/>
  <c r="BH92" i="1"/>
  <c r="BE92" i="1"/>
  <c r="BB92" i="1"/>
  <c r="AY92" i="1"/>
  <c r="AV92" i="1"/>
  <c r="AS92" i="1"/>
  <c r="AP92" i="1"/>
  <c r="AM92" i="1"/>
  <c r="AJ92" i="1"/>
  <c r="AG92" i="1"/>
  <c r="AD92" i="1"/>
  <c r="AA92" i="1"/>
  <c r="X92" i="1"/>
  <c r="U92" i="1"/>
  <c r="R92" i="1"/>
  <c r="CU91" i="1"/>
  <c r="CR91" i="1"/>
  <c r="CO91" i="1"/>
  <c r="CL91" i="1"/>
  <c r="CI91" i="1"/>
  <c r="CF91" i="1"/>
  <c r="CC91" i="1"/>
  <c r="BZ91" i="1"/>
  <c r="BW91" i="1"/>
  <c r="BT91" i="1"/>
  <c r="BQ91" i="1"/>
  <c r="BN91" i="1"/>
  <c r="BK91" i="1"/>
  <c r="BH91" i="1"/>
  <c r="BE91" i="1"/>
  <c r="BB91" i="1"/>
  <c r="AY91" i="1"/>
  <c r="AV91" i="1"/>
  <c r="AS91" i="1"/>
  <c r="AP91" i="1"/>
  <c r="AM91" i="1"/>
  <c r="AJ91" i="1"/>
  <c r="AG91" i="1"/>
  <c r="AD91" i="1"/>
  <c r="AA91" i="1"/>
  <c r="X91" i="1"/>
  <c r="U91" i="1"/>
  <c r="R91" i="1"/>
  <c r="CU90" i="1"/>
  <c r="CR90" i="1"/>
  <c r="CO90" i="1"/>
  <c r="CL90" i="1"/>
  <c r="CI90" i="1"/>
  <c r="CF90" i="1"/>
  <c r="CC90" i="1"/>
  <c r="BZ90" i="1"/>
  <c r="BW90" i="1"/>
  <c r="BT90" i="1"/>
  <c r="BQ90" i="1"/>
  <c r="BN90" i="1"/>
  <c r="BK90" i="1"/>
  <c r="BH90" i="1"/>
  <c r="BE90" i="1"/>
  <c r="BB90" i="1"/>
  <c r="AY90" i="1"/>
  <c r="AV90" i="1"/>
  <c r="AS90" i="1"/>
  <c r="AP90" i="1"/>
  <c r="AM90" i="1"/>
  <c r="AJ90" i="1"/>
  <c r="AG90" i="1"/>
  <c r="AD90" i="1"/>
  <c r="AA90" i="1"/>
  <c r="X90" i="1"/>
  <c r="U90" i="1"/>
  <c r="R90" i="1"/>
  <c r="CU89" i="1"/>
  <c r="CR89" i="1"/>
  <c r="CO89" i="1"/>
  <c r="CL89" i="1"/>
  <c r="CI89" i="1"/>
  <c r="CF89" i="1"/>
  <c r="CC89" i="1"/>
  <c r="BZ89" i="1"/>
  <c r="BW89" i="1"/>
  <c r="BT89" i="1"/>
  <c r="BQ89" i="1"/>
  <c r="BN89" i="1"/>
  <c r="BK89" i="1"/>
  <c r="BH89" i="1"/>
  <c r="BE89" i="1"/>
  <c r="BB89" i="1"/>
  <c r="AY89" i="1"/>
  <c r="AV89" i="1"/>
  <c r="AS89" i="1"/>
  <c r="AP89" i="1"/>
  <c r="AM89" i="1"/>
  <c r="AJ89" i="1"/>
  <c r="AG89" i="1"/>
  <c r="AD89" i="1"/>
  <c r="AA89" i="1"/>
  <c r="X89" i="1"/>
  <c r="U89" i="1"/>
  <c r="R89" i="1"/>
  <c r="CU88" i="1"/>
  <c r="CR88" i="1"/>
  <c r="CO88" i="1"/>
  <c r="CL88" i="1"/>
  <c r="CI88" i="1"/>
  <c r="CF88" i="1"/>
  <c r="CC88" i="1"/>
  <c r="BZ88" i="1"/>
  <c r="BW88" i="1"/>
  <c r="BT88" i="1"/>
  <c r="BQ88" i="1"/>
  <c r="BN88" i="1"/>
  <c r="BK88" i="1"/>
  <c r="BH88" i="1"/>
  <c r="BE88" i="1"/>
  <c r="BB88" i="1"/>
  <c r="AY88" i="1"/>
  <c r="AV88" i="1"/>
  <c r="AS88" i="1"/>
  <c r="AP88" i="1"/>
  <c r="AM88" i="1"/>
  <c r="AJ88" i="1"/>
  <c r="AG88" i="1"/>
  <c r="AD88" i="1"/>
  <c r="AA88" i="1"/>
  <c r="X88" i="1"/>
  <c r="U88" i="1"/>
  <c r="R88" i="1"/>
  <c r="CU87" i="1"/>
  <c r="CR87" i="1"/>
  <c r="CO87" i="1"/>
  <c r="CL87" i="1"/>
  <c r="CI87" i="1"/>
  <c r="CF87" i="1"/>
  <c r="CC87" i="1"/>
  <c r="BZ87" i="1"/>
  <c r="BW87" i="1"/>
  <c r="BT87" i="1"/>
  <c r="BQ87" i="1"/>
  <c r="BN87" i="1"/>
  <c r="BK87" i="1"/>
  <c r="BH87" i="1"/>
  <c r="BE87" i="1"/>
  <c r="BB87" i="1"/>
  <c r="AY87" i="1"/>
  <c r="AV87" i="1"/>
  <c r="AS87" i="1"/>
  <c r="AP87" i="1"/>
  <c r="AM87" i="1"/>
  <c r="AJ87" i="1"/>
  <c r="AG87" i="1"/>
  <c r="AD87" i="1"/>
  <c r="AA87" i="1"/>
  <c r="X87" i="1"/>
  <c r="U87" i="1"/>
  <c r="R87" i="1"/>
  <c r="CU86" i="1"/>
  <c r="CR86" i="1"/>
  <c r="CO86" i="1"/>
  <c r="CL86" i="1"/>
  <c r="CI86" i="1"/>
  <c r="CF86" i="1"/>
  <c r="CC86" i="1"/>
  <c r="BZ86" i="1"/>
  <c r="BW86" i="1"/>
  <c r="BT86" i="1"/>
  <c r="BQ86" i="1"/>
  <c r="BN86" i="1"/>
  <c r="BK86" i="1"/>
  <c r="BH86" i="1"/>
  <c r="BE86" i="1"/>
  <c r="BB86" i="1"/>
  <c r="AY86" i="1"/>
  <c r="AV86" i="1"/>
  <c r="AS86" i="1"/>
  <c r="AP86" i="1"/>
  <c r="AM86" i="1"/>
  <c r="AJ86" i="1"/>
  <c r="AG86" i="1"/>
  <c r="AD86" i="1"/>
  <c r="AA86" i="1"/>
  <c r="X86" i="1"/>
  <c r="U86" i="1"/>
  <c r="R86" i="1"/>
  <c r="CU85" i="1"/>
  <c r="CR85" i="1"/>
  <c r="CO85" i="1"/>
  <c r="CL85" i="1"/>
  <c r="CI85" i="1"/>
  <c r="CF85" i="1"/>
  <c r="CC85" i="1"/>
  <c r="BZ85" i="1"/>
  <c r="BW85" i="1"/>
  <c r="BT85" i="1"/>
  <c r="BQ85" i="1"/>
  <c r="BN85" i="1"/>
  <c r="BK85" i="1"/>
  <c r="BH85" i="1"/>
  <c r="BE85" i="1"/>
  <c r="BB85" i="1"/>
  <c r="AY85" i="1"/>
  <c r="AV85" i="1"/>
  <c r="AS85" i="1"/>
  <c r="AP85" i="1"/>
  <c r="AM85" i="1"/>
  <c r="AJ85" i="1"/>
  <c r="AG85" i="1"/>
  <c r="AD85" i="1"/>
  <c r="AA85" i="1"/>
  <c r="X85" i="1"/>
  <c r="U85" i="1"/>
  <c r="R85" i="1"/>
  <c r="CU84" i="1"/>
  <c r="CR84" i="1"/>
  <c r="CO84" i="1"/>
  <c r="CL84" i="1"/>
  <c r="CI84" i="1"/>
  <c r="CF84" i="1"/>
  <c r="CC84" i="1"/>
  <c r="BZ84" i="1"/>
  <c r="BW84" i="1"/>
  <c r="BT84" i="1"/>
  <c r="BQ84" i="1"/>
  <c r="BN84" i="1"/>
  <c r="BK84" i="1"/>
  <c r="BH84" i="1"/>
  <c r="BE84" i="1"/>
  <c r="BB84" i="1"/>
  <c r="AY84" i="1"/>
  <c r="AV84" i="1"/>
  <c r="AS84" i="1"/>
  <c r="AP84" i="1"/>
  <c r="AM84" i="1"/>
  <c r="AJ84" i="1"/>
  <c r="AG84" i="1"/>
  <c r="AD84" i="1"/>
  <c r="AA84" i="1"/>
  <c r="X84" i="1"/>
  <c r="U84" i="1"/>
  <c r="R84" i="1"/>
  <c r="CU83" i="1"/>
  <c r="CR83" i="1"/>
  <c r="CO83" i="1"/>
  <c r="CL83" i="1"/>
  <c r="CI83" i="1"/>
  <c r="CF83" i="1"/>
  <c r="CC83" i="1"/>
  <c r="BZ83" i="1"/>
  <c r="BW83" i="1"/>
  <c r="BT83" i="1"/>
  <c r="BQ83" i="1"/>
  <c r="BN83" i="1"/>
  <c r="BK83" i="1"/>
  <c r="BH83" i="1"/>
  <c r="BE83" i="1"/>
  <c r="BB83" i="1"/>
  <c r="AY83" i="1"/>
  <c r="AV83" i="1"/>
  <c r="AS83" i="1"/>
  <c r="AP83" i="1"/>
  <c r="AM83" i="1"/>
  <c r="AJ83" i="1"/>
  <c r="AG83" i="1"/>
  <c r="AD83" i="1"/>
  <c r="AA83" i="1"/>
  <c r="X83" i="1"/>
  <c r="U83" i="1"/>
  <c r="R83" i="1"/>
  <c r="CU82" i="1"/>
  <c r="CR82" i="1"/>
  <c r="CO82" i="1"/>
  <c r="CL82" i="1"/>
  <c r="CI82" i="1"/>
  <c r="CF82" i="1"/>
  <c r="CC82" i="1"/>
  <c r="BZ82" i="1"/>
  <c r="BW82" i="1"/>
  <c r="BT82" i="1"/>
  <c r="BQ82" i="1"/>
  <c r="BN82" i="1"/>
  <c r="BK82" i="1"/>
  <c r="BH82" i="1"/>
  <c r="BE82" i="1"/>
  <c r="BB82" i="1"/>
  <c r="AY82" i="1"/>
  <c r="AV82" i="1"/>
  <c r="AS82" i="1"/>
  <c r="AP82" i="1"/>
  <c r="AM82" i="1"/>
  <c r="AJ82" i="1"/>
  <c r="AG82" i="1"/>
  <c r="AD82" i="1"/>
  <c r="AA82" i="1"/>
  <c r="X82" i="1"/>
  <c r="U82" i="1"/>
  <c r="R82" i="1"/>
  <c r="CU81" i="1"/>
  <c r="CR81" i="1"/>
  <c r="CO81" i="1"/>
  <c r="CL81" i="1"/>
  <c r="CI81" i="1"/>
  <c r="CF81" i="1"/>
  <c r="CC81" i="1"/>
  <c r="BZ81" i="1"/>
  <c r="BW81" i="1"/>
  <c r="BT81" i="1"/>
  <c r="BQ81" i="1"/>
  <c r="BN81" i="1"/>
  <c r="BK81" i="1"/>
  <c r="BH81" i="1"/>
  <c r="BE81" i="1"/>
  <c r="BB81" i="1"/>
  <c r="AY81" i="1"/>
  <c r="AV81" i="1"/>
  <c r="AS81" i="1"/>
  <c r="AP81" i="1"/>
  <c r="AM81" i="1"/>
  <c r="AJ81" i="1"/>
  <c r="AG81" i="1"/>
  <c r="AD81" i="1"/>
  <c r="AA81" i="1"/>
  <c r="X81" i="1"/>
  <c r="U81" i="1"/>
  <c r="R81" i="1"/>
  <c r="CU80" i="1"/>
  <c r="CR80" i="1"/>
  <c r="CO80" i="1"/>
  <c r="CL80" i="1"/>
  <c r="CI80" i="1"/>
  <c r="CF80" i="1"/>
  <c r="CC80" i="1"/>
  <c r="BZ80" i="1"/>
  <c r="BW80" i="1"/>
  <c r="BT80" i="1"/>
  <c r="BQ80" i="1"/>
  <c r="BN80" i="1"/>
  <c r="BK80" i="1"/>
  <c r="BH80" i="1"/>
  <c r="BE80" i="1"/>
  <c r="BB80" i="1"/>
  <c r="AY80" i="1"/>
  <c r="AV80" i="1"/>
  <c r="AS80" i="1"/>
  <c r="AP80" i="1"/>
  <c r="AM80" i="1"/>
  <c r="AJ80" i="1"/>
  <c r="AG80" i="1"/>
  <c r="AD80" i="1"/>
  <c r="AA80" i="1"/>
  <c r="X80" i="1"/>
  <c r="U80" i="1"/>
  <c r="R80" i="1"/>
  <c r="CU79" i="1"/>
  <c r="CR79" i="1"/>
  <c r="CO79" i="1"/>
  <c r="CL79" i="1"/>
  <c r="CI79" i="1"/>
  <c r="CF79" i="1"/>
  <c r="CC79" i="1"/>
  <c r="BZ79" i="1"/>
  <c r="BW79" i="1"/>
  <c r="BT79" i="1"/>
  <c r="BQ79" i="1"/>
  <c r="BN79" i="1"/>
  <c r="BK79" i="1"/>
  <c r="BH79" i="1"/>
  <c r="BE79" i="1"/>
  <c r="BB79" i="1"/>
  <c r="AY79" i="1"/>
  <c r="AV79" i="1"/>
  <c r="AS79" i="1"/>
  <c r="AP79" i="1"/>
  <c r="AM79" i="1"/>
  <c r="AJ79" i="1"/>
  <c r="AG79" i="1"/>
  <c r="AD79" i="1"/>
  <c r="AA79" i="1"/>
  <c r="X79" i="1"/>
  <c r="U79" i="1"/>
  <c r="R79" i="1"/>
  <c r="CU78" i="1"/>
  <c r="CR78" i="1"/>
  <c r="CO78" i="1"/>
  <c r="CL78" i="1"/>
  <c r="CI78" i="1"/>
  <c r="CF78" i="1"/>
  <c r="CC78" i="1"/>
  <c r="BZ78" i="1"/>
  <c r="BW78" i="1"/>
  <c r="BT78" i="1"/>
  <c r="BQ78" i="1"/>
  <c r="BN78" i="1"/>
  <c r="BK78" i="1"/>
  <c r="BH78" i="1"/>
  <c r="BE78" i="1"/>
  <c r="BB78" i="1"/>
  <c r="AY78" i="1"/>
  <c r="AV78" i="1"/>
  <c r="AS78" i="1"/>
  <c r="AP78" i="1"/>
  <c r="AM78" i="1"/>
  <c r="AJ78" i="1"/>
  <c r="AG78" i="1"/>
  <c r="AD78" i="1"/>
  <c r="AA78" i="1"/>
  <c r="X78" i="1"/>
  <c r="U78" i="1"/>
  <c r="R78" i="1"/>
  <c r="CU77" i="1"/>
  <c r="CR77" i="1"/>
  <c r="CO77" i="1"/>
  <c r="CL77" i="1"/>
  <c r="CI77" i="1"/>
  <c r="CF77" i="1"/>
  <c r="CC77" i="1"/>
  <c r="BZ77" i="1"/>
  <c r="BW77" i="1"/>
  <c r="BT77" i="1"/>
  <c r="BQ77" i="1"/>
  <c r="BN77" i="1"/>
  <c r="BK77" i="1"/>
  <c r="BH77" i="1"/>
  <c r="BE77" i="1"/>
  <c r="BB77" i="1"/>
  <c r="AY77" i="1"/>
  <c r="AV77" i="1"/>
  <c r="AS77" i="1"/>
  <c r="AP77" i="1"/>
  <c r="AM77" i="1"/>
  <c r="AJ77" i="1"/>
  <c r="AG77" i="1"/>
  <c r="AD77" i="1"/>
  <c r="AA77" i="1"/>
  <c r="X77" i="1"/>
  <c r="U77" i="1"/>
  <c r="R77" i="1"/>
  <c r="CU76" i="1"/>
  <c r="CR76" i="1"/>
  <c r="CO76" i="1"/>
  <c r="CL76" i="1"/>
  <c r="CI76" i="1"/>
  <c r="CF76" i="1"/>
  <c r="CC76" i="1"/>
  <c r="BZ76" i="1"/>
  <c r="BW76" i="1"/>
  <c r="BT76" i="1"/>
  <c r="BQ76" i="1"/>
  <c r="BN76" i="1"/>
  <c r="BK76" i="1"/>
  <c r="BH76" i="1"/>
  <c r="BE76" i="1"/>
  <c r="BB76" i="1"/>
  <c r="AY76" i="1"/>
  <c r="AV76" i="1"/>
  <c r="AS76" i="1"/>
  <c r="AP76" i="1"/>
  <c r="AM76" i="1"/>
  <c r="AJ76" i="1"/>
  <c r="AG76" i="1"/>
  <c r="AD76" i="1"/>
  <c r="AA76" i="1"/>
  <c r="X76" i="1"/>
  <c r="U76" i="1"/>
  <c r="R76" i="1"/>
  <c r="CU75" i="1"/>
  <c r="CR75" i="1"/>
  <c r="CO75" i="1"/>
  <c r="CL75" i="1"/>
  <c r="CI75" i="1"/>
  <c r="CF75" i="1"/>
  <c r="CC75" i="1"/>
  <c r="BZ75" i="1"/>
  <c r="BW75" i="1"/>
  <c r="BT75" i="1"/>
  <c r="BQ75" i="1"/>
  <c r="BN75" i="1"/>
  <c r="BK75" i="1"/>
  <c r="BH75" i="1"/>
  <c r="BE75" i="1"/>
  <c r="BB75" i="1"/>
  <c r="AY75" i="1"/>
  <c r="AV75" i="1"/>
  <c r="AS75" i="1"/>
  <c r="AP75" i="1"/>
  <c r="AM75" i="1"/>
  <c r="AJ75" i="1"/>
  <c r="AG75" i="1"/>
  <c r="AD75" i="1"/>
  <c r="AA75" i="1"/>
  <c r="X75" i="1"/>
  <c r="U75" i="1"/>
  <c r="R75" i="1"/>
  <c r="CU74" i="1"/>
  <c r="CR74" i="1"/>
  <c r="CO74" i="1"/>
  <c r="CL74" i="1"/>
  <c r="CI74" i="1"/>
  <c r="CF74" i="1"/>
  <c r="CC74" i="1"/>
  <c r="BZ74" i="1"/>
  <c r="BW74" i="1"/>
  <c r="BT74" i="1"/>
  <c r="BQ74" i="1"/>
  <c r="BN74" i="1"/>
  <c r="BK74" i="1"/>
  <c r="BH74" i="1"/>
  <c r="BE74" i="1"/>
  <c r="BB74" i="1"/>
  <c r="AY74" i="1"/>
  <c r="AV74" i="1"/>
  <c r="AS74" i="1"/>
  <c r="AP74" i="1"/>
  <c r="AM74" i="1"/>
  <c r="AJ74" i="1"/>
  <c r="AG74" i="1"/>
  <c r="AD74" i="1"/>
  <c r="AA74" i="1"/>
  <c r="X74" i="1"/>
  <c r="U74" i="1"/>
  <c r="R74" i="1"/>
  <c r="CU73" i="1"/>
  <c r="CR73" i="1"/>
  <c r="CO73" i="1"/>
  <c r="CL73" i="1"/>
  <c r="CI73" i="1"/>
  <c r="CF73" i="1"/>
  <c r="CC73" i="1"/>
  <c r="BZ73" i="1"/>
  <c r="BW73" i="1"/>
  <c r="BT73" i="1"/>
  <c r="BQ73" i="1"/>
  <c r="BN73" i="1"/>
  <c r="BK73" i="1"/>
  <c r="BH73" i="1"/>
  <c r="BE73" i="1"/>
  <c r="BB73" i="1"/>
  <c r="AY73" i="1"/>
  <c r="AV73" i="1"/>
  <c r="AS73" i="1"/>
  <c r="AP73" i="1"/>
  <c r="AM73" i="1"/>
  <c r="AJ73" i="1"/>
  <c r="AG73" i="1"/>
  <c r="AD73" i="1"/>
  <c r="AA73" i="1"/>
  <c r="X73" i="1"/>
  <c r="U73" i="1"/>
  <c r="R73" i="1"/>
  <c r="CU72" i="1"/>
  <c r="CR72" i="1"/>
  <c r="CO72" i="1"/>
  <c r="CL72" i="1"/>
  <c r="CI72" i="1"/>
  <c r="CF72" i="1"/>
  <c r="CC72" i="1"/>
  <c r="BZ72" i="1"/>
  <c r="BW72" i="1"/>
  <c r="BT72" i="1"/>
  <c r="BQ72" i="1"/>
  <c r="BN72" i="1"/>
  <c r="BK72" i="1"/>
  <c r="BH72" i="1"/>
  <c r="BE72" i="1"/>
  <c r="BB72" i="1"/>
  <c r="AY72" i="1"/>
  <c r="AV72" i="1"/>
  <c r="AS72" i="1"/>
  <c r="AP72" i="1"/>
  <c r="AM72" i="1"/>
  <c r="AJ72" i="1"/>
  <c r="AG72" i="1"/>
  <c r="AD72" i="1"/>
  <c r="AA72" i="1"/>
  <c r="X72" i="1"/>
  <c r="U72" i="1"/>
  <c r="R72" i="1"/>
  <c r="CU71" i="1"/>
  <c r="CR71" i="1"/>
  <c r="CO71" i="1"/>
  <c r="CL71" i="1"/>
  <c r="CI71" i="1"/>
  <c r="CF71" i="1"/>
  <c r="CC71" i="1"/>
  <c r="BZ71" i="1"/>
  <c r="BW71" i="1"/>
  <c r="BT71" i="1"/>
  <c r="BQ71" i="1"/>
  <c r="BN71" i="1"/>
  <c r="BK71" i="1"/>
  <c r="BH71" i="1"/>
  <c r="BE71" i="1"/>
  <c r="BB71" i="1"/>
  <c r="AY71" i="1"/>
  <c r="AV71" i="1"/>
  <c r="AS71" i="1"/>
  <c r="AP71" i="1"/>
  <c r="AM71" i="1"/>
  <c r="AJ71" i="1"/>
  <c r="AG71" i="1"/>
  <c r="AD71" i="1"/>
  <c r="AA71" i="1"/>
  <c r="X71" i="1"/>
  <c r="U71" i="1"/>
  <c r="R71" i="1"/>
  <c r="CU70" i="1"/>
  <c r="CR70" i="1"/>
  <c r="CO70" i="1"/>
  <c r="CL70" i="1"/>
  <c r="CI70" i="1"/>
  <c r="CF70" i="1"/>
  <c r="CC70" i="1"/>
  <c r="BZ70" i="1"/>
  <c r="BW70" i="1"/>
  <c r="BT70" i="1"/>
  <c r="BQ70" i="1"/>
  <c r="BN70" i="1"/>
  <c r="BK70" i="1"/>
  <c r="BH70" i="1"/>
  <c r="BE70" i="1"/>
  <c r="BB70" i="1"/>
  <c r="AY70" i="1"/>
  <c r="AV70" i="1"/>
  <c r="AS70" i="1"/>
  <c r="AP70" i="1"/>
  <c r="AM70" i="1"/>
  <c r="AJ70" i="1"/>
  <c r="AG70" i="1"/>
  <c r="AD70" i="1"/>
  <c r="AA70" i="1"/>
  <c r="X70" i="1"/>
  <c r="U70" i="1"/>
  <c r="R70" i="1"/>
  <c r="CU69" i="1"/>
  <c r="CR69" i="1"/>
  <c r="CO69" i="1"/>
  <c r="CL69" i="1"/>
  <c r="CI69" i="1"/>
  <c r="CF69" i="1"/>
  <c r="CC69" i="1"/>
  <c r="BZ69" i="1"/>
  <c r="BW69" i="1"/>
  <c r="BT69" i="1"/>
  <c r="BQ69" i="1"/>
  <c r="BN69" i="1"/>
  <c r="BK69" i="1"/>
  <c r="BH69" i="1"/>
  <c r="BE69" i="1"/>
  <c r="BB69" i="1"/>
  <c r="AY69" i="1"/>
  <c r="AV69" i="1"/>
  <c r="AS69" i="1"/>
  <c r="AP69" i="1"/>
  <c r="AM69" i="1"/>
  <c r="AJ69" i="1"/>
  <c r="AG69" i="1"/>
  <c r="AD69" i="1"/>
  <c r="AA69" i="1"/>
  <c r="X69" i="1"/>
  <c r="U69" i="1"/>
  <c r="R69" i="1"/>
  <c r="CU68" i="1"/>
  <c r="CR68" i="1"/>
  <c r="CO68" i="1"/>
  <c r="CL68" i="1"/>
  <c r="CI68" i="1"/>
  <c r="CF68" i="1"/>
  <c r="CC68" i="1"/>
  <c r="BZ68" i="1"/>
  <c r="BW68" i="1"/>
  <c r="BT68" i="1"/>
  <c r="BQ68" i="1"/>
  <c r="BN68" i="1"/>
  <c r="BK68" i="1"/>
  <c r="BH68" i="1"/>
  <c r="BE68" i="1"/>
  <c r="BB68" i="1"/>
  <c r="AY68" i="1"/>
  <c r="AV68" i="1"/>
  <c r="AS68" i="1"/>
  <c r="AP68" i="1"/>
  <c r="AM68" i="1"/>
  <c r="AJ68" i="1"/>
  <c r="AG68" i="1"/>
  <c r="AD68" i="1"/>
  <c r="AA68" i="1"/>
  <c r="X68" i="1"/>
  <c r="U68" i="1"/>
  <c r="R68" i="1"/>
  <c r="CU67" i="1"/>
  <c r="CR67" i="1"/>
  <c r="CO67" i="1"/>
  <c r="CL67" i="1"/>
  <c r="CI67" i="1"/>
  <c r="CF67" i="1"/>
  <c r="CC67" i="1"/>
  <c r="BZ67" i="1"/>
  <c r="BW67" i="1"/>
  <c r="BT67" i="1"/>
  <c r="BQ67" i="1"/>
  <c r="BN67" i="1"/>
  <c r="BK67" i="1"/>
  <c r="BH67" i="1"/>
  <c r="BE67" i="1"/>
  <c r="BB67" i="1"/>
  <c r="AY67" i="1"/>
  <c r="AV67" i="1"/>
  <c r="AS67" i="1"/>
  <c r="AP67" i="1"/>
  <c r="AM67" i="1"/>
  <c r="AJ67" i="1"/>
  <c r="AG67" i="1"/>
  <c r="AD67" i="1"/>
  <c r="AA67" i="1"/>
  <c r="X67" i="1"/>
  <c r="U67" i="1"/>
  <c r="R67" i="1"/>
  <c r="CU66" i="1"/>
  <c r="CR66" i="1"/>
  <c r="CO66" i="1"/>
  <c r="CL66" i="1"/>
  <c r="CI66" i="1"/>
  <c r="CF66" i="1"/>
  <c r="CC66" i="1"/>
  <c r="BZ66" i="1"/>
  <c r="BW66" i="1"/>
  <c r="BT66" i="1"/>
  <c r="BQ66" i="1"/>
  <c r="BN66" i="1"/>
  <c r="BK66" i="1"/>
  <c r="BH66" i="1"/>
  <c r="BE66" i="1"/>
  <c r="BB66" i="1"/>
  <c r="AY66" i="1"/>
  <c r="AV66" i="1"/>
  <c r="AS66" i="1"/>
  <c r="AP66" i="1"/>
  <c r="AM66" i="1"/>
  <c r="AJ66" i="1"/>
  <c r="AG66" i="1"/>
  <c r="AD66" i="1"/>
  <c r="AA66" i="1"/>
  <c r="X66" i="1"/>
  <c r="U66" i="1"/>
  <c r="R66" i="1"/>
  <c r="CU65" i="1"/>
  <c r="CR65" i="1"/>
  <c r="CO65" i="1"/>
  <c r="CL65" i="1"/>
  <c r="CI65" i="1"/>
  <c r="CF65" i="1"/>
  <c r="CC65" i="1"/>
  <c r="BZ65" i="1"/>
  <c r="BW65" i="1"/>
  <c r="BT65" i="1"/>
  <c r="BQ65" i="1"/>
  <c r="BN65" i="1"/>
  <c r="BK65" i="1"/>
  <c r="BH65" i="1"/>
  <c r="BE65" i="1"/>
  <c r="BB65" i="1"/>
  <c r="AY65" i="1"/>
  <c r="AV65" i="1"/>
  <c r="AS65" i="1"/>
  <c r="AP65" i="1"/>
  <c r="AM65" i="1"/>
  <c r="AJ65" i="1"/>
  <c r="AG65" i="1"/>
  <c r="AD65" i="1"/>
  <c r="AA65" i="1"/>
  <c r="X65" i="1"/>
  <c r="U65" i="1"/>
  <c r="R65" i="1"/>
  <c r="CU64" i="1"/>
  <c r="CR64" i="1"/>
  <c r="CO64" i="1"/>
  <c r="CL64" i="1"/>
  <c r="CI64" i="1"/>
  <c r="CF64" i="1"/>
  <c r="CC64" i="1"/>
  <c r="BZ64" i="1"/>
  <c r="BW64" i="1"/>
  <c r="BT64" i="1"/>
  <c r="BQ64" i="1"/>
  <c r="BN64" i="1"/>
  <c r="BK64" i="1"/>
  <c r="BH64" i="1"/>
  <c r="BE64" i="1"/>
  <c r="BB64" i="1"/>
  <c r="AY64" i="1"/>
  <c r="AV64" i="1"/>
  <c r="AS64" i="1"/>
  <c r="AP64" i="1"/>
  <c r="AM64" i="1"/>
  <c r="AJ64" i="1"/>
  <c r="AG64" i="1"/>
  <c r="AD64" i="1"/>
  <c r="AA64" i="1"/>
  <c r="X64" i="1"/>
  <c r="U64" i="1"/>
  <c r="R64" i="1"/>
  <c r="CU63" i="1"/>
  <c r="CR63" i="1"/>
  <c r="CO63" i="1"/>
  <c r="CL63" i="1"/>
  <c r="CI63" i="1"/>
  <c r="CF63" i="1"/>
  <c r="CC63" i="1"/>
  <c r="BZ63" i="1"/>
  <c r="BW63" i="1"/>
  <c r="BT63" i="1"/>
  <c r="BQ63" i="1"/>
  <c r="BN63" i="1"/>
  <c r="BK63" i="1"/>
  <c r="BH63" i="1"/>
  <c r="BE63" i="1"/>
  <c r="BB63" i="1"/>
  <c r="AY63" i="1"/>
  <c r="AV63" i="1"/>
  <c r="AS63" i="1"/>
  <c r="AP63" i="1"/>
  <c r="AM63" i="1"/>
  <c r="AJ63" i="1"/>
  <c r="AG63" i="1"/>
  <c r="AD63" i="1"/>
  <c r="AA63" i="1"/>
  <c r="X63" i="1"/>
  <c r="U63" i="1"/>
  <c r="R63" i="1"/>
  <c r="CU62" i="1"/>
  <c r="CR62" i="1"/>
  <c r="CO62" i="1"/>
  <c r="CL62" i="1"/>
  <c r="CI62" i="1"/>
  <c r="CF62" i="1"/>
  <c r="CC62" i="1"/>
  <c r="BZ62" i="1"/>
  <c r="BW62" i="1"/>
  <c r="BT62" i="1"/>
  <c r="BQ62" i="1"/>
  <c r="BN62" i="1"/>
  <c r="BK62" i="1"/>
  <c r="BH62" i="1"/>
  <c r="BE62" i="1"/>
  <c r="BB62" i="1"/>
  <c r="AY62" i="1"/>
  <c r="AV62" i="1"/>
  <c r="AS62" i="1"/>
  <c r="AP62" i="1"/>
  <c r="AM62" i="1"/>
  <c r="AJ62" i="1"/>
  <c r="AG62" i="1"/>
  <c r="AD62" i="1"/>
  <c r="AA62" i="1"/>
  <c r="X62" i="1"/>
  <c r="U62" i="1"/>
  <c r="R62" i="1"/>
  <c r="CU61" i="1"/>
  <c r="CR61" i="1"/>
  <c r="CO61" i="1"/>
  <c r="CL61" i="1"/>
  <c r="CI61" i="1"/>
  <c r="CF61" i="1"/>
  <c r="CC61" i="1"/>
  <c r="BZ61" i="1"/>
  <c r="BW61" i="1"/>
  <c r="BT61" i="1"/>
  <c r="BQ61" i="1"/>
  <c r="BN61" i="1"/>
  <c r="BK61" i="1"/>
  <c r="BH61" i="1"/>
  <c r="BE61" i="1"/>
  <c r="BB61" i="1"/>
  <c r="AY61" i="1"/>
  <c r="AV61" i="1"/>
  <c r="AS61" i="1"/>
  <c r="AP61" i="1"/>
  <c r="AM61" i="1"/>
  <c r="AJ61" i="1"/>
  <c r="AG61" i="1"/>
  <c r="AD61" i="1"/>
  <c r="AA61" i="1"/>
  <c r="X61" i="1"/>
  <c r="U61" i="1"/>
  <c r="R61" i="1"/>
  <c r="CU60" i="1"/>
  <c r="CR60" i="1"/>
  <c r="CO60" i="1"/>
  <c r="CL60" i="1"/>
  <c r="CI60" i="1"/>
  <c r="CF60" i="1"/>
  <c r="CC60" i="1"/>
  <c r="BZ60" i="1"/>
  <c r="BW60" i="1"/>
  <c r="BT60" i="1"/>
  <c r="BQ60" i="1"/>
  <c r="BN60" i="1"/>
  <c r="BK60" i="1"/>
  <c r="BH60" i="1"/>
  <c r="BE60" i="1"/>
  <c r="BB60" i="1"/>
  <c r="AY60" i="1"/>
  <c r="AV60" i="1"/>
  <c r="AS60" i="1"/>
  <c r="AP60" i="1"/>
  <c r="AM60" i="1"/>
  <c r="AJ60" i="1"/>
  <c r="AG60" i="1"/>
  <c r="AD60" i="1"/>
  <c r="AA60" i="1"/>
  <c r="X60" i="1"/>
  <c r="U60" i="1"/>
  <c r="R60" i="1"/>
  <c r="CU59" i="1"/>
  <c r="CR59" i="1"/>
  <c r="CO59" i="1"/>
  <c r="CL59" i="1"/>
  <c r="CI59" i="1"/>
  <c r="CF59" i="1"/>
  <c r="CC59" i="1"/>
  <c r="BZ59" i="1"/>
  <c r="BW59" i="1"/>
  <c r="BT59" i="1"/>
  <c r="BQ59" i="1"/>
  <c r="BN59" i="1"/>
  <c r="BK59" i="1"/>
  <c r="BH59" i="1"/>
  <c r="BE59" i="1"/>
  <c r="BB59" i="1"/>
  <c r="AY59" i="1"/>
  <c r="AV59" i="1"/>
  <c r="AS59" i="1"/>
  <c r="AP59" i="1"/>
  <c r="AM59" i="1"/>
  <c r="AJ59" i="1"/>
  <c r="AG59" i="1"/>
  <c r="AD59" i="1"/>
  <c r="AA59" i="1"/>
  <c r="X59" i="1"/>
  <c r="U59" i="1"/>
  <c r="R59" i="1"/>
  <c r="CU58" i="1"/>
  <c r="CR58" i="1"/>
  <c r="CO58" i="1"/>
  <c r="CL58" i="1"/>
  <c r="CI58" i="1"/>
  <c r="CF58" i="1"/>
  <c r="CC58" i="1"/>
  <c r="BZ58" i="1"/>
  <c r="BW58" i="1"/>
  <c r="BT58" i="1"/>
  <c r="BQ58" i="1"/>
  <c r="BN58" i="1"/>
  <c r="BK58" i="1"/>
  <c r="BH58" i="1"/>
  <c r="BE58" i="1"/>
  <c r="BB58" i="1"/>
  <c r="AY58" i="1"/>
  <c r="AV58" i="1"/>
  <c r="AS58" i="1"/>
  <c r="AP58" i="1"/>
  <c r="AM58" i="1"/>
  <c r="AJ58" i="1"/>
  <c r="AG58" i="1"/>
  <c r="AD58" i="1"/>
  <c r="AA58" i="1"/>
  <c r="X58" i="1"/>
  <c r="U58" i="1"/>
  <c r="R58" i="1"/>
  <c r="CU57" i="1"/>
  <c r="CR57" i="1"/>
  <c r="CO57" i="1"/>
  <c r="CL57" i="1"/>
  <c r="CI57" i="1"/>
  <c r="CF57" i="1"/>
  <c r="CC57" i="1"/>
  <c r="BZ57" i="1"/>
  <c r="BW57" i="1"/>
  <c r="BT57" i="1"/>
  <c r="BQ57" i="1"/>
  <c r="BN57" i="1"/>
  <c r="BK57" i="1"/>
  <c r="BH57" i="1"/>
  <c r="BE57" i="1"/>
  <c r="BB57" i="1"/>
  <c r="AY57" i="1"/>
  <c r="AV57" i="1"/>
  <c r="AS57" i="1"/>
  <c r="AP57" i="1"/>
  <c r="AM57" i="1"/>
  <c r="AJ57" i="1"/>
  <c r="AG57" i="1"/>
  <c r="AD57" i="1"/>
  <c r="AA57" i="1"/>
  <c r="X57" i="1"/>
  <c r="U57" i="1"/>
  <c r="R57" i="1"/>
  <c r="CU56" i="1"/>
  <c r="CR56" i="1"/>
  <c r="CO56" i="1"/>
  <c r="CL56" i="1"/>
  <c r="CI56" i="1"/>
  <c r="CF56" i="1"/>
  <c r="CC56" i="1"/>
  <c r="BZ56" i="1"/>
  <c r="BW56" i="1"/>
  <c r="BT56" i="1"/>
  <c r="BQ56" i="1"/>
  <c r="BN56" i="1"/>
  <c r="BK56" i="1"/>
  <c r="BH56" i="1"/>
  <c r="BE56" i="1"/>
  <c r="BB56" i="1"/>
  <c r="AY56" i="1"/>
  <c r="AV56" i="1"/>
  <c r="AS56" i="1"/>
  <c r="AP56" i="1"/>
  <c r="AM56" i="1"/>
  <c r="AJ56" i="1"/>
  <c r="AG56" i="1"/>
  <c r="AD56" i="1"/>
  <c r="AA56" i="1"/>
  <c r="X56" i="1"/>
  <c r="U56" i="1"/>
  <c r="R56" i="1"/>
  <c r="CU55" i="1"/>
  <c r="CR55" i="1"/>
  <c r="CO55" i="1"/>
  <c r="CL55" i="1"/>
  <c r="CI55" i="1"/>
  <c r="CF55" i="1"/>
  <c r="CC55" i="1"/>
  <c r="BZ55" i="1"/>
  <c r="BW55" i="1"/>
  <c r="BT55" i="1"/>
  <c r="BQ55" i="1"/>
  <c r="BN55" i="1"/>
  <c r="BK55" i="1"/>
  <c r="BH55" i="1"/>
  <c r="BE55" i="1"/>
  <c r="BB55" i="1"/>
  <c r="AY55" i="1"/>
  <c r="AV55" i="1"/>
  <c r="AS55" i="1"/>
  <c r="AP55" i="1"/>
  <c r="AM55" i="1"/>
  <c r="AJ55" i="1"/>
  <c r="AG55" i="1"/>
  <c r="AD55" i="1"/>
  <c r="AA55" i="1"/>
  <c r="X55" i="1"/>
  <c r="U55" i="1"/>
  <c r="R55" i="1"/>
  <c r="CU54" i="1"/>
  <c r="CR54" i="1"/>
  <c r="CO54" i="1"/>
  <c r="CL54" i="1"/>
  <c r="CI54" i="1"/>
  <c r="CF54" i="1"/>
  <c r="CC54" i="1"/>
  <c r="BZ54" i="1"/>
  <c r="BW54" i="1"/>
  <c r="BT54" i="1"/>
  <c r="BQ54" i="1"/>
  <c r="BN54" i="1"/>
  <c r="BK54" i="1"/>
  <c r="BH54" i="1"/>
  <c r="BE54" i="1"/>
  <c r="BB54" i="1"/>
  <c r="AY54" i="1"/>
  <c r="AV54" i="1"/>
  <c r="AS54" i="1"/>
  <c r="AP54" i="1"/>
  <c r="AM54" i="1"/>
  <c r="AJ54" i="1"/>
  <c r="AG54" i="1"/>
  <c r="AD54" i="1"/>
  <c r="AA54" i="1"/>
  <c r="X54" i="1"/>
  <c r="U54" i="1"/>
  <c r="R54" i="1"/>
  <c r="CU53" i="1"/>
  <c r="CR53" i="1"/>
  <c r="CO53" i="1"/>
  <c r="CL53" i="1"/>
  <c r="CI53" i="1"/>
  <c r="CF53" i="1"/>
  <c r="CC53" i="1"/>
  <c r="BZ53" i="1"/>
  <c r="BW53" i="1"/>
  <c r="BT53" i="1"/>
  <c r="BQ53" i="1"/>
  <c r="BN53" i="1"/>
  <c r="BK53" i="1"/>
  <c r="BH53" i="1"/>
  <c r="BE53" i="1"/>
  <c r="BB53" i="1"/>
  <c r="AY53" i="1"/>
  <c r="AV53" i="1"/>
  <c r="AS53" i="1"/>
  <c r="AP53" i="1"/>
  <c r="AM53" i="1"/>
  <c r="AJ53" i="1"/>
  <c r="AG53" i="1"/>
  <c r="AD53" i="1"/>
  <c r="AA53" i="1"/>
  <c r="X53" i="1"/>
  <c r="U53" i="1"/>
  <c r="R53" i="1"/>
  <c r="CU52" i="1"/>
  <c r="CR52" i="1"/>
  <c r="CO52" i="1"/>
  <c r="CL52" i="1"/>
  <c r="CI52" i="1"/>
  <c r="CF52" i="1"/>
  <c r="CC52" i="1"/>
  <c r="BZ52" i="1"/>
  <c r="BW52" i="1"/>
  <c r="BT52" i="1"/>
  <c r="BQ52" i="1"/>
  <c r="BN52" i="1"/>
  <c r="BK52" i="1"/>
  <c r="BH52" i="1"/>
  <c r="BE52" i="1"/>
  <c r="BB52" i="1"/>
  <c r="AY52" i="1"/>
  <c r="AV52" i="1"/>
  <c r="AS52" i="1"/>
  <c r="AP52" i="1"/>
  <c r="AM52" i="1"/>
  <c r="AJ52" i="1"/>
  <c r="AG52" i="1"/>
  <c r="AD52" i="1"/>
  <c r="AA52" i="1"/>
  <c r="X52" i="1"/>
  <c r="U52" i="1"/>
  <c r="R52" i="1"/>
  <c r="CU51" i="1"/>
  <c r="CR51" i="1"/>
  <c r="CO51" i="1"/>
  <c r="CL51" i="1"/>
  <c r="CI51" i="1"/>
  <c r="CF51" i="1"/>
  <c r="CC51" i="1"/>
  <c r="BZ51" i="1"/>
  <c r="BW51" i="1"/>
  <c r="BT51" i="1"/>
  <c r="BQ51" i="1"/>
  <c r="BN51" i="1"/>
  <c r="BK51" i="1"/>
  <c r="BH51" i="1"/>
  <c r="BE51" i="1"/>
  <c r="BB51" i="1"/>
  <c r="AY51" i="1"/>
  <c r="AV51" i="1"/>
  <c r="AS51" i="1"/>
  <c r="AP51" i="1"/>
  <c r="AM51" i="1"/>
  <c r="AJ51" i="1"/>
  <c r="AG51" i="1"/>
  <c r="AD51" i="1"/>
  <c r="AA51" i="1"/>
  <c r="X51" i="1"/>
  <c r="U51" i="1"/>
  <c r="R51" i="1"/>
  <c r="CU50" i="1"/>
  <c r="CR50" i="1"/>
  <c r="CO50" i="1"/>
  <c r="CL50" i="1"/>
  <c r="CI50" i="1"/>
  <c r="CF50" i="1"/>
  <c r="CC50" i="1"/>
  <c r="BZ50" i="1"/>
  <c r="BW50" i="1"/>
  <c r="BT50" i="1"/>
  <c r="BQ50" i="1"/>
  <c r="BN50" i="1"/>
  <c r="BK50" i="1"/>
  <c r="BH50" i="1"/>
  <c r="BE50" i="1"/>
  <c r="BB50" i="1"/>
  <c r="AY50" i="1"/>
  <c r="AV50" i="1"/>
  <c r="AS50" i="1"/>
  <c r="AP50" i="1"/>
  <c r="AM50" i="1"/>
  <c r="AJ50" i="1"/>
  <c r="AG50" i="1"/>
  <c r="AD50" i="1"/>
  <c r="AA50" i="1"/>
  <c r="X50" i="1"/>
  <c r="U50" i="1"/>
  <c r="R50" i="1"/>
  <c r="CU49" i="1"/>
  <c r="CR49" i="1"/>
  <c r="CO49" i="1"/>
  <c r="CL49" i="1"/>
  <c r="CI49" i="1"/>
  <c r="CF49" i="1"/>
  <c r="CC49" i="1"/>
  <c r="BZ49" i="1"/>
  <c r="BW49" i="1"/>
  <c r="BT49" i="1"/>
  <c r="BQ49" i="1"/>
  <c r="BN49" i="1"/>
  <c r="BK49" i="1"/>
  <c r="BH49" i="1"/>
  <c r="BE49" i="1"/>
  <c r="BB49" i="1"/>
  <c r="AY49" i="1"/>
  <c r="AV49" i="1"/>
  <c r="AS49" i="1"/>
  <c r="AP49" i="1"/>
  <c r="AM49" i="1"/>
  <c r="AJ49" i="1"/>
  <c r="AG49" i="1"/>
  <c r="AD49" i="1"/>
  <c r="AA49" i="1"/>
  <c r="X49" i="1"/>
  <c r="U49" i="1"/>
  <c r="R49" i="1"/>
  <c r="CU48" i="1"/>
  <c r="CR48" i="1"/>
  <c r="CO48" i="1"/>
  <c r="CL48" i="1"/>
  <c r="CI48" i="1"/>
  <c r="CF48" i="1"/>
  <c r="CC48" i="1"/>
  <c r="BZ48" i="1"/>
  <c r="BW48" i="1"/>
  <c r="BT48" i="1"/>
  <c r="BQ48" i="1"/>
  <c r="BN48" i="1"/>
  <c r="BK48" i="1"/>
  <c r="BH48" i="1"/>
  <c r="BE48" i="1"/>
  <c r="BB48" i="1"/>
  <c r="AY48" i="1"/>
  <c r="AV48" i="1"/>
  <c r="AS48" i="1"/>
  <c r="AP48" i="1"/>
  <c r="AM48" i="1"/>
  <c r="AJ48" i="1"/>
  <c r="AG48" i="1"/>
  <c r="AD48" i="1"/>
  <c r="AA48" i="1"/>
  <c r="X48" i="1"/>
  <c r="U48" i="1"/>
  <c r="R48" i="1"/>
  <c r="CU47" i="1"/>
  <c r="CR47" i="1"/>
  <c r="CO47" i="1"/>
  <c r="CL47" i="1"/>
  <c r="CI47" i="1"/>
  <c r="CF47" i="1"/>
  <c r="CC47" i="1"/>
  <c r="BZ47" i="1"/>
  <c r="BW47" i="1"/>
  <c r="BT47" i="1"/>
  <c r="BQ47" i="1"/>
  <c r="BN47" i="1"/>
  <c r="BK47" i="1"/>
  <c r="BH47" i="1"/>
  <c r="BE47" i="1"/>
  <c r="BB47" i="1"/>
  <c r="AY47" i="1"/>
  <c r="AV47" i="1"/>
  <c r="AS47" i="1"/>
  <c r="AP47" i="1"/>
  <c r="AM47" i="1"/>
  <c r="AJ47" i="1"/>
  <c r="AG47" i="1"/>
  <c r="AD47" i="1"/>
  <c r="AA47" i="1"/>
  <c r="X47" i="1"/>
  <c r="U47" i="1"/>
  <c r="R47" i="1"/>
  <c r="CU46" i="1"/>
  <c r="CR46" i="1"/>
  <c r="CO46" i="1"/>
  <c r="CL46" i="1"/>
  <c r="CI46" i="1"/>
  <c r="CF46" i="1"/>
  <c r="CC46" i="1"/>
  <c r="BZ46" i="1"/>
  <c r="BW46" i="1"/>
  <c r="BT46" i="1"/>
  <c r="BQ46" i="1"/>
  <c r="BN46" i="1"/>
  <c r="BK46" i="1"/>
  <c r="BH46" i="1"/>
  <c r="BE46" i="1"/>
  <c r="BB46" i="1"/>
  <c r="AY46" i="1"/>
  <c r="AV46" i="1"/>
  <c r="AS46" i="1"/>
  <c r="AP46" i="1"/>
  <c r="AM46" i="1"/>
  <c r="AJ46" i="1"/>
  <c r="AG46" i="1"/>
  <c r="AD46" i="1"/>
  <c r="AA46" i="1"/>
  <c r="X46" i="1"/>
  <c r="U46" i="1"/>
  <c r="R46" i="1"/>
  <c r="CU45" i="1"/>
  <c r="CR45" i="1"/>
  <c r="CO45" i="1"/>
  <c r="CL45" i="1"/>
  <c r="CI45" i="1"/>
  <c r="CF45" i="1"/>
  <c r="CC45" i="1"/>
  <c r="BZ45" i="1"/>
  <c r="BW45" i="1"/>
  <c r="BT45" i="1"/>
  <c r="BQ45" i="1"/>
  <c r="BN45" i="1"/>
  <c r="BK45" i="1"/>
  <c r="BH45" i="1"/>
  <c r="BE45" i="1"/>
  <c r="BB45" i="1"/>
  <c r="AY45" i="1"/>
  <c r="AV45" i="1"/>
  <c r="AS45" i="1"/>
  <c r="AP45" i="1"/>
  <c r="AM45" i="1"/>
  <c r="AJ45" i="1"/>
  <c r="AG45" i="1"/>
  <c r="AD45" i="1"/>
  <c r="AA45" i="1"/>
  <c r="X45" i="1"/>
  <c r="U45" i="1"/>
  <c r="R45" i="1"/>
  <c r="CU44" i="1"/>
  <c r="CR44" i="1"/>
  <c r="CO44" i="1"/>
  <c r="CL44" i="1"/>
  <c r="CI44" i="1"/>
  <c r="CF44" i="1"/>
  <c r="CC44" i="1"/>
  <c r="BZ44" i="1"/>
  <c r="BW44" i="1"/>
  <c r="BT44" i="1"/>
  <c r="BQ44" i="1"/>
  <c r="BN44" i="1"/>
  <c r="BK44" i="1"/>
  <c r="BH44" i="1"/>
  <c r="BE44" i="1"/>
  <c r="BB44" i="1"/>
  <c r="AY44" i="1"/>
  <c r="AV44" i="1"/>
  <c r="AS44" i="1"/>
  <c r="AP44" i="1"/>
  <c r="AM44" i="1"/>
  <c r="AJ44" i="1"/>
  <c r="AG44" i="1"/>
  <c r="AD44" i="1"/>
  <c r="AA44" i="1"/>
  <c r="X44" i="1"/>
  <c r="U44" i="1"/>
  <c r="R44" i="1"/>
  <c r="CU43" i="1"/>
  <c r="CR43" i="1"/>
  <c r="CO43" i="1"/>
  <c r="CL43" i="1"/>
  <c r="CI43" i="1"/>
  <c r="CF43" i="1"/>
  <c r="CC43" i="1"/>
  <c r="BZ43" i="1"/>
  <c r="BW43" i="1"/>
  <c r="BT43" i="1"/>
  <c r="BQ43" i="1"/>
  <c r="BN43" i="1"/>
  <c r="BK43" i="1"/>
  <c r="BH43" i="1"/>
  <c r="BE43" i="1"/>
  <c r="BB43" i="1"/>
  <c r="AY43" i="1"/>
  <c r="AV43" i="1"/>
  <c r="AS43" i="1"/>
  <c r="AP43" i="1"/>
  <c r="AM43" i="1"/>
  <c r="AJ43" i="1"/>
  <c r="AG43" i="1"/>
  <c r="AD43" i="1"/>
  <c r="AA43" i="1"/>
  <c r="X43" i="1"/>
  <c r="U43" i="1"/>
  <c r="R43" i="1"/>
  <c r="CU42" i="1"/>
  <c r="CR42" i="1"/>
  <c r="CO42" i="1"/>
  <c r="CL42" i="1"/>
  <c r="CI42" i="1"/>
  <c r="CF42" i="1"/>
  <c r="CC42" i="1"/>
  <c r="BZ42" i="1"/>
  <c r="BW42" i="1"/>
  <c r="BT42" i="1"/>
  <c r="BQ42" i="1"/>
  <c r="BN42" i="1"/>
  <c r="BK42" i="1"/>
  <c r="BH42" i="1"/>
  <c r="BE42" i="1"/>
  <c r="BB42" i="1"/>
  <c r="AY42" i="1"/>
  <c r="AV42" i="1"/>
  <c r="AS42" i="1"/>
  <c r="AP42" i="1"/>
  <c r="AM42" i="1"/>
  <c r="AJ42" i="1"/>
  <c r="AG42" i="1"/>
  <c r="AD42" i="1"/>
  <c r="AA42" i="1"/>
  <c r="X42" i="1"/>
  <c r="U42" i="1"/>
  <c r="R42" i="1"/>
  <c r="CU41" i="1"/>
  <c r="CR41" i="1"/>
  <c r="CO41" i="1"/>
  <c r="CL41" i="1"/>
  <c r="CI41" i="1"/>
  <c r="CF41" i="1"/>
  <c r="CC41" i="1"/>
  <c r="BZ41" i="1"/>
  <c r="BW41" i="1"/>
  <c r="BT41" i="1"/>
  <c r="BQ41" i="1"/>
  <c r="BN41" i="1"/>
  <c r="BK41" i="1"/>
  <c r="BH41" i="1"/>
  <c r="BE41" i="1"/>
  <c r="BB41" i="1"/>
  <c r="AY41" i="1"/>
  <c r="AV41" i="1"/>
  <c r="AS41" i="1"/>
  <c r="AP41" i="1"/>
  <c r="AM41" i="1"/>
  <c r="AJ41" i="1"/>
  <c r="AG41" i="1"/>
  <c r="AD41" i="1"/>
  <c r="AA41" i="1"/>
  <c r="X41" i="1"/>
  <c r="U41" i="1"/>
  <c r="R41" i="1"/>
  <c r="CU40" i="1"/>
  <c r="CR40" i="1"/>
  <c r="CO40" i="1"/>
  <c r="CL40" i="1"/>
  <c r="CI40" i="1"/>
  <c r="CF40" i="1"/>
  <c r="CC40" i="1"/>
  <c r="BZ40" i="1"/>
  <c r="BW40" i="1"/>
  <c r="BT40" i="1"/>
  <c r="BQ40" i="1"/>
  <c r="BN40" i="1"/>
  <c r="BK40" i="1"/>
  <c r="BH40" i="1"/>
  <c r="BE40" i="1"/>
  <c r="BB40" i="1"/>
  <c r="AY40" i="1"/>
  <c r="AV40" i="1"/>
  <c r="AS40" i="1"/>
  <c r="AP40" i="1"/>
  <c r="AM40" i="1"/>
  <c r="AJ40" i="1"/>
  <c r="AG40" i="1"/>
  <c r="AD40" i="1"/>
  <c r="AA40" i="1"/>
  <c r="X40" i="1"/>
  <c r="U40" i="1"/>
  <c r="R40" i="1"/>
  <c r="CU39" i="1"/>
  <c r="CR39" i="1"/>
  <c r="CO39" i="1"/>
  <c r="CL39" i="1"/>
  <c r="CI39" i="1"/>
  <c r="CF39" i="1"/>
  <c r="CC39" i="1"/>
  <c r="BZ39" i="1"/>
  <c r="BW39" i="1"/>
  <c r="BT39" i="1"/>
  <c r="BQ39" i="1"/>
  <c r="BN39" i="1"/>
  <c r="BK39" i="1"/>
  <c r="BH39" i="1"/>
  <c r="BE39" i="1"/>
  <c r="BB39" i="1"/>
  <c r="AY39" i="1"/>
  <c r="AV39" i="1"/>
  <c r="AS39" i="1"/>
  <c r="AP39" i="1"/>
  <c r="AM39" i="1"/>
  <c r="AJ39" i="1"/>
  <c r="AG39" i="1"/>
  <c r="AD39" i="1"/>
  <c r="AA39" i="1"/>
  <c r="X39" i="1"/>
  <c r="U39" i="1"/>
  <c r="R39" i="1"/>
  <c r="CU38" i="1"/>
  <c r="CR38" i="1"/>
  <c r="CO38" i="1"/>
  <c r="CL38" i="1"/>
  <c r="CI38" i="1"/>
  <c r="CF38" i="1"/>
  <c r="CC38" i="1"/>
  <c r="BZ38" i="1"/>
  <c r="BW38" i="1"/>
  <c r="BT38" i="1"/>
  <c r="BQ38" i="1"/>
  <c r="BN38" i="1"/>
  <c r="BK38" i="1"/>
  <c r="BH38" i="1"/>
  <c r="BE38" i="1"/>
  <c r="BB38" i="1"/>
  <c r="AY38" i="1"/>
  <c r="AV38" i="1"/>
  <c r="AS38" i="1"/>
  <c r="AP38" i="1"/>
  <c r="AM38" i="1"/>
  <c r="AJ38" i="1"/>
  <c r="AG38" i="1"/>
  <c r="AD38" i="1"/>
  <c r="AA38" i="1"/>
  <c r="X38" i="1"/>
  <c r="U38" i="1"/>
  <c r="R38" i="1"/>
  <c r="CU37" i="1"/>
  <c r="CR37" i="1"/>
  <c r="CO37" i="1"/>
  <c r="CL37" i="1"/>
  <c r="CI37" i="1"/>
  <c r="CF37" i="1"/>
  <c r="CC37" i="1"/>
  <c r="BZ37" i="1"/>
  <c r="BW37" i="1"/>
  <c r="BT37" i="1"/>
  <c r="BQ37" i="1"/>
  <c r="BN37" i="1"/>
  <c r="BK37" i="1"/>
  <c r="BH37" i="1"/>
  <c r="BE37" i="1"/>
  <c r="BB37" i="1"/>
  <c r="AY37" i="1"/>
  <c r="AV37" i="1"/>
  <c r="AS37" i="1"/>
  <c r="AP37" i="1"/>
  <c r="AM37" i="1"/>
  <c r="AJ37" i="1"/>
  <c r="AG37" i="1"/>
  <c r="AD37" i="1"/>
  <c r="AA37" i="1"/>
  <c r="X37" i="1"/>
  <c r="U37" i="1"/>
  <c r="R37" i="1"/>
  <c r="CU36" i="1"/>
  <c r="CR36" i="1"/>
  <c r="CO36" i="1"/>
  <c r="CL36" i="1"/>
  <c r="CI36" i="1"/>
  <c r="CF36" i="1"/>
  <c r="CC36" i="1"/>
  <c r="BZ36" i="1"/>
  <c r="BW36" i="1"/>
  <c r="BT36" i="1"/>
  <c r="BQ36" i="1"/>
  <c r="BN36" i="1"/>
  <c r="BK36" i="1"/>
  <c r="BH36" i="1"/>
  <c r="BE36" i="1"/>
  <c r="BB36" i="1"/>
  <c r="AY36" i="1"/>
  <c r="AV36" i="1"/>
  <c r="AS36" i="1"/>
  <c r="AP36" i="1"/>
  <c r="AM36" i="1"/>
  <c r="AJ36" i="1"/>
  <c r="AG36" i="1"/>
  <c r="AD36" i="1"/>
  <c r="AA36" i="1"/>
  <c r="X36" i="1"/>
  <c r="U36" i="1"/>
  <c r="R36" i="1"/>
  <c r="CU35" i="1"/>
  <c r="CR35" i="1"/>
  <c r="CO35" i="1"/>
  <c r="CL35" i="1"/>
  <c r="CI35" i="1"/>
  <c r="CF35" i="1"/>
  <c r="CC35" i="1"/>
  <c r="BZ35" i="1"/>
  <c r="BW35" i="1"/>
  <c r="BT35" i="1"/>
  <c r="BQ35" i="1"/>
  <c r="BN35" i="1"/>
  <c r="BK35" i="1"/>
  <c r="BH35" i="1"/>
  <c r="BE35" i="1"/>
  <c r="BB35" i="1"/>
  <c r="AY35" i="1"/>
  <c r="AV35" i="1"/>
  <c r="AS35" i="1"/>
  <c r="AP35" i="1"/>
  <c r="AM35" i="1"/>
  <c r="AJ35" i="1"/>
  <c r="AG35" i="1"/>
  <c r="AD35" i="1"/>
  <c r="AA35" i="1"/>
  <c r="X35" i="1"/>
  <c r="U35" i="1"/>
  <c r="R35" i="1"/>
  <c r="CU34" i="1"/>
  <c r="CR34" i="1"/>
  <c r="CO34" i="1"/>
  <c r="CL34" i="1"/>
  <c r="CI34" i="1"/>
  <c r="CF34" i="1"/>
  <c r="CC34" i="1"/>
  <c r="BZ34" i="1"/>
  <c r="BW34" i="1"/>
  <c r="BT34" i="1"/>
  <c r="BQ34" i="1"/>
  <c r="BN34" i="1"/>
  <c r="BK34" i="1"/>
  <c r="BH34" i="1"/>
  <c r="BE34" i="1"/>
  <c r="BB34" i="1"/>
  <c r="AY34" i="1"/>
  <c r="AV34" i="1"/>
  <c r="AS34" i="1"/>
  <c r="AP34" i="1"/>
  <c r="AM34" i="1"/>
  <c r="AJ34" i="1"/>
  <c r="AG34" i="1"/>
  <c r="AD34" i="1"/>
  <c r="AA34" i="1"/>
  <c r="X34" i="1"/>
  <c r="U34" i="1"/>
  <c r="R34" i="1"/>
  <c r="CU33" i="1"/>
  <c r="CR33" i="1"/>
  <c r="CO33" i="1"/>
  <c r="CL33" i="1"/>
  <c r="CI33" i="1"/>
  <c r="CF33" i="1"/>
  <c r="CC33" i="1"/>
  <c r="BZ33" i="1"/>
  <c r="BW33" i="1"/>
  <c r="BT33" i="1"/>
  <c r="BQ33" i="1"/>
  <c r="BN33" i="1"/>
  <c r="BK33" i="1"/>
  <c r="BH33" i="1"/>
  <c r="BE33" i="1"/>
  <c r="BB33" i="1"/>
  <c r="AY33" i="1"/>
  <c r="AV33" i="1"/>
  <c r="AS33" i="1"/>
  <c r="AP33" i="1"/>
  <c r="AM33" i="1"/>
  <c r="AJ33" i="1"/>
  <c r="AG33" i="1"/>
  <c r="AD33" i="1"/>
  <c r="AA33" i="1"/>
  <c r="X33" i="1"/>
  <c r="U33" i="1"/>
  <c r="R33" i="1"/>
  <c r="CU32" i="1"/>
  <c r="CR32" i="1"/>
  <c r="CO32" i="1"/>
  <c r="CL32" i="1"/>
  <c r="CI32" i="1"/>
  <c r="CF32" i="1"/>
  <c r="CC32" i="1"/>
  <c r="BZ32" i="1"/>
  <c r="BW32" i="1"/>
  <c r="BT32" i="1"/>
  <c r="BQ32" i="1"/>
  <c r="BN32" i="1"/>
  <c r="BK32" i="1"/>
  <c r="BH32" i="1"/>
  <c r="BE32" i="1"/>
  <c r="BB32" i="1"/>
  <c r="AY32" i="1"/>
  <c r="AV32" i="1"/>
  <c r="AS32" i="1"/>
  <c r="AP32" i="1"/>
  <c r="AM32" i="1"/>
  <c r="AJ32" i="1"/>
  <c r="AG32" i="1"/>
  <c r="AD32" i="1"/>
  <c r="AA32" i="1"/>
  <c r="X32" i="1"/>
  <c r="U32" i="1"/>
  <c r="R32" i="1"/>
  <c r="CU31" i="1"/>
  <c r="CR31" i="1"/>
  <c r="CO31" i="1"/>
  <c r="CL31" i="1"/>
  <c r="CI31" i="1"/>
  <c r="CF31" i="1"/>
  <c r="CC31" i="1"/>
  <c r="BZ31" i="1"/>
  <c r="BW31" i="1"/>
  <c r="BT31" i="1"/>
  <c r="BQ31" i="1"/>
  <c r="BN31" i="1"/>
  <c r="BK31" i="1"/>
  <c r="BH31" i="1"/>
  <c r="BE31" i="1"/>
  <c r="BB31" i="1"/>
  <c r="AY31" i="1"/>
  <c r="AV31" i="1"/>
  <c r="AS31" i="1"/>
  <c r="AP31" i="1"/>
  <c r="AM31" i="1"/>
  <c r="AJ31" i="1"/>
  <c r="AG31" i="1"/>
  <c r="AD31" i="1"/>
  <c r="AA31" i="1"/>
  <c r="X31" i="1"/>
  <c r="U31" i="1"/>
  <c r="R31" i="1"/>
  <c r="CU30" i="1"/>
  <c r="CR30" i="1"/>
  <c r="CO30" i="1"/>
  <c r="CL30" i="1"/>
  <c r="CI30" i="1"/>
  <c r="CF30" i="1"/>
  <c r="CC30" i="1"/>
  <c r="BZ30" i="1"/>
  <c r="BW30" i="1"/>
  <c r="BT30" i="1"/>
  <c r="BQ30" i="1"/>
  <c r="BN30" i="1"/>
  <c r="BK30" i="1"/>
  <c r="BH30" i="1"/>
  <c r="BE30" i="1"/>
  <c r="BB30" i="1"/>
  <c r="AY30" i="1"/>
  <c r="AV30" i="1"/>
  <c r="AS30" i="1"/>
  <c r="AP30" i="1"/>
  <c r="AM30" i="1"/>
  <c r="AJ30" i="1"/>
  <c r="AG30" i="1"/>
  <c r="AD30" i="1"/>
  <c r="AA30" i="1"/>
  <c r="X30" i="1"/>
  <c r="U30" i="1"/>
  <c r="R30" i="1"/>
  <c r="CU29" i="1"/>
  <c r="CR29" i="1"/>
  <c r="CO29" i="1"/>
  <c r="CL29" i="1"/>
  <c r="CI29" i="1"/>
  <c r="CF29" i="1"/>
  <c r="CC29" i="1"/>
  <c r="BZ29" i="1"/>
  <c r="BW29" i="1"/>
  <c r="BT29" i="1"/>
  <c r="BQ29" i="1"/>
  <c r="BN29" i="1"/>
  <c r="BK29" i="1"/>
  <c r="BH29" i="1"/>
  <c r="BE29" i="1"/>
  <c r="BB29" i="1"/>
  <c r="AY29" i="1"/>
  <c r="AV29" i="1"/>
  <c r="AS29" i="1"/>
  <c r="AP29" i="1"/>
  <c r="AM29" i="1"/>
  <c r="AJ29" i="1"/>
  <c r="AG29" i="1"/>
  <c r="AD29" i="1"/>
  <c r="AA29" i="1"/>
  <c r="X29" i="1"/>
  <c r="U29" i="1"/>
  <c r="R29" i="1"/>
  <c r="CU28" i="1"/>
  <c r="CR28" i="1"/>
  <c r="CO28" i="1"/>
  <c r="CL28" i="1"/>
  <c r="CI28" i="1"/>
  <c r="CF28" i="1"/>
  <c r="CC28" i="1"/>
  <c r="BZ28" i="1"/>
  <c r="BW28" i="1"/>
  <c r="BT28" i="1"/>
  <c r="BQ28" i="1"/>
  <c r="BN28" i="1"/>
  <c r="BK28" i="1"/>
  <c r="BH28" i="1"/>
  <c r="BE28" i="1"/>
  <c r="BB28" i="1"/>
  <c r="AY28" i="1"/>
  <c r="AV28" i="1"/>
  <c r="AS28" i="1"/>
  <c r="AP28" i="1"/>
  <c r="AM28" i="1"/>
  <c r="AJ28" i="1"/>
  <c r="AG28" i="1"/>
  <c r="AD28" i="1"/>
  <c r="AA28" i="1"/>
  <c r="X28" i="1"/>
  <c r="U28" i="1"/>
  <c r="R28" i="1"/>
  <c r="CU27" i="1"/>
  <c r="CR27" i="1"/>
  <c r="CO27" i="1"/>
  <c r="CL27" i="1"/>
  <c r="CI27" i="1"/>
  <c r="CF27" i="1"/>
  <c r="CC27" i="1"/>
  <c r="BZ27" i="1"/>
  <c r="BW27" i="1"/>
  <c r="BT27" i="1"/>
  <c r="BQ27" i="1"/>
  <c r="BN27" i="1"/>
  <c r="BK27" i="1"/>
  <c r="BH27" i="1"/>
  <c r="BE27" i="1"/>
  <c r="BB27" i="1"/>
  <c r="AY27" i="1"/>
  <c r="AV27" i="1"/>
  <c r="AS27" i="1"/>
  <c r="AP27" i="1"/>
  <c r="AM27" i="1"/>
  <c r="AJ27" i="1"/>
  <c r="AG27" i="1"/>
  <c r="AD27" i="1"/>
  <c r="AA27" i="1"/>
  <c r="X27" i="1"/>
  <c r="U27" i="1"/>
  <c r="R27" i="1"/>
  <c r="CU26" i="1"/>
  <c r="CR26" i="1"/>
  <c r="CO26" i="1"/>
  <c r="CL26" i="1"/>
  <c r="CI26" i="1"/>
  <c r="CF26" i="1"/>
  <c r="CC26" i="1"/>
  <c r="BZ26" i="1"/>
  <c r="BW26" i="1"/>
  <c r="BT26" i="1"/>
  <c r="BQ26" i="1"/>
  <c r="BN26" i="1"/>
  <c r="BK26" i="1"/>
  <c r="BH26" i="1"/>
  <c r="BE26" i="1"/>
  <c r="BB26" i="1"/>
  <c r="AY26" i="1"/>
  <c r="AV26" i="1"/>
  <c r="AS26" i="1"/>
  <c r="AP26" i="1"/>
  <c r="AM26" i="1"/>
  <c r="AJ26" i="1"/>
  <c r="AG26" i="1"/>
  <c r="AD26" i="1"/>
  <c r="AA26" i="1"/>
  <c r="X26" i="1"/>
  <c r="U26" i="1"/>
  <c r="R26" i="1"/>
  <c r="CU25" i="1"/>
  <c r="CR25" i="1"/>
  <c r="CO25" i="1"/>
  <c r="CL25" i="1"/>
  <c r="CI25" i="1"/>
  <c r="CF25" i="1"/>
  <c r="CC25" i="1"/>
  <c r="BZ25" i="1"/>
  <c r="BW25" i="1"/>
  <c r="BT25" i="1"/>
  <c r="BQ25" i="1"/>
  <c r="BN25" i="1"/>
  <c r="BK25" i="1"/>
  <c r="BH25" i="1"/>
  <c r="BE25" i="1"/>
  <c r="BB25" i="1"/>
  <c r="AY25" i="1"/>
  <c r="AV25" i="1"/>
  <c r="AS25" i="1"/>
  <c r="AP25" i="1"/>
  <c r="AM25" i="1"/>
  <c r="AJ25" i="1"/>
  <c r="AG25" i="1"/>
  <c r="AD25" i="1"/>
  <c r="AA25" i="1"/>
  <c r="X25" i="1"/>
  <c r="U25" i="1"/>
  <c r="R25" i="1"/>
  <c r="CU24" i="1"/>
  <c r="CR24" i="1"/>
  <c r="CO24" i="1"/>
  <c r="CL24" i="1"/>
  <c r="CI24" i="1"/>
  <c r="CF24" i="1"/>
  <c r="CC24" i="1"/>
  <c r="BZ24" i="1"/>
  <c r="BW24" i="1"/>
  <c r="BT24" i="1"/>
  <c r="BQ24" i="1"/>
  <c r="BN24" i="1"/>
  <c r="BK24" i="1"/>
  <c r="BH24" i="1"/>
  <c r="BE24" i="1"/>
  <c r="BB24" i="1"/>
  <c r="AY24" i="1"/>
  <c r="AV24" i="1"/>
  <c r="AS24" i="1"/>
  <c r="AP24" i="1"/>
  <c r="AM24" i="1"/>
  <c r="AJ24" i="1"/>
  <c r="AG24" i="1"/>
  <c r="AD24" i="1"/>
  <c r="AA24" i="1"/>
  <c r="X24" i="1"/>
  <c r="U24" i="1"/>
  <c r="R24" i="1"/>
  <c r="CU23" i="1"/>
  <c r="CR23" i="1"/>
  <c r="CO23" i="1"/>
  <c r="CL23" i="1"/>
  <c r="CI23" i="1"/>
  <c r="CF23" i="1"/>
  <c r="CC23" i="1"/>
  <c r="BZ23" i="1"/>
  <c r="BW23" i="1"/>
  <c r="BT23" i="1"/>
  <c r="BQ23" i="1"/>
  <c r="BN23" i="1"/>
  <c r="BK23" i="1"/>
  <c r="BH23" i="1"/>
  <c r="BE23" i="1"/>
  <c r="BB23" i="1"/>
  <c r="AY23" i="1"/>
  <c r="AV23" i="1"/>
  <c r="AS23" i="1"/>
  <c r="AP23" i="1"/>
  <c r="AM23" i="1"/>
  <c r="AJ23" i="1"/>
  <c r="AG23" i="1"/>
  <c r="AD23" i="1"/>
  <c r="AA23" i="1"/>
  <c r="X23" i="1"/>
  <c r="U23" i="1"/>
  <c r="R23" i="1"/>
  <c r="CU22" i="1"/>
  <c r="CR22" i="1"/>
  <c r="CO22" i="1"/>
  <c r="CL22" i="1"/>
  <c r="CI22" i="1"/>
  <c r="CF22" i="1"/>
  <c r="CC22" i="1"/>
  <c r="BZ22" i="1"/>
  <c r="BW22" i="1"/>
  <c r="BT22" i="1"/>
  <c r="BQ22" i="1"/>
  <c r="BN22" i="1"/>
  <c r="BK22" i="1"/>
  <c r="BH22" i="1"/>
  <c r="BE22" i="1"/>
  <c r="BB22" i="1"/>
  <c r="AY22" i="1"/>
  <c r="AV22" i="1"/>
  <c r="AS22" i="1"/>
  <c r="AP22" i="1"/>
  <c r="AM22" i="1"/>
  <c r="AJ22" i="1"/>
  <c r="AG22" i="1"/>
  <c r="AD22" i="1"/>
  <c r="AA22" i="1"/>
  <c r="X22" i="1"/>
  <c r="U22" i="1"/>
  <c r="R22" i="1"/>
  <c r="CU21" i="1"/>
  <c r="CR21" i="1"/>
  <c r="CO21" i="1"/>
  <c r="CL21" i="1"/>
  <c r="CI21" i="1"/>
  <c r="CF21" i="1"/>
  <c r="CC21" i="1"/>
  <c r="BZ21" i="1"/>
  <c r="BW21" i="1"/>
  <c r="BT21" i="1"/>
  <c r="BQ21" i="1"/>
  <c r="BN21" i="1"/>
  <c r="BK21" i="1"/>
  <c r="BH21" i="1"/>
  <c r="BE21" i="1"/>
  <c r="BB21" i="1"/>
  <c r="AY21" i="1"/>
  <c r="AV21" i="1"/>
  <c r="AS21" i="1"/>
  <c r="AP21" i="1"/>
  <c r="AM21" i="1"/>
  <c r="AJ21" i="1"/>
  <c r="AG21" i="1"/>
  <c r="AD21" i="1"/>
  <c r="AA21" i="1"/>
  <c r="X21" i="1"/>
  <c r="U21" i="1"/>
  <c r="R21" i="1"/>
  <c r="CU20" i="1"/>
  <c r="CR20" i="1"/>
  <c r="CO20" i="1"/>
  <c r="CL20" i="1"/>
  <c r="CI20" i="1"/>
  <c r="CF20" i="1"/>
  <c r="CC20" i="1"/>
  <c r="BZ20" i="1"/>
  <c r="BW20" i="1"/>
  <c r="BT20" i="1"/>
  <c r="BQ20" i="1"/>
  <c r="BN20" i="1"/>
  <c r="BK20" i="1"/>
  <c r="BH20" i="1"/>
  <c r="BE20" i="1"/>
  <c r="BB20" i="1"/>
  <c r="AY20" i="1"/>
  <c r="AV20" i="1"/>
  <c r="AS20" i="1"/>
  <c r="AP20" i="1"/>
  <c r="AM20" i="1"/>
  <c r="AJ20" i="1"/>
  <c r="AG20" i="1"/>
  <c r="AD20" i="1"/>
  <c r="AA20" i="1"/>
  <c r="X20" i="1"/>
  <c r="U20" i="1"/>
  <c r="R20" i="1"/>
  <c r="CU19" i="1"/>
  <c r="CR19" i="1"/>
  <c r="CO19" i="1"/>
  <c r="CL19" i="1"/>
  <c r="CI19" i="1"/>
  <c r="CF19" i="1"/>
  <c r="CC19" i="1"/>
  <c r="BZ19" i="1"/>
  <c r="BW19" i="1"/>
  <c r="BT19" i="1"/>
  <c r="BQ19" i="1"/>
  <c r="BN19" i="1"/>
  <c r="BK19" i="1"/>
  <c r="BH19" i="1"/>
  <c r="BE19" i="1"/>
  <c r="BB19" i="1"/>
  <c r="AY19" i="1"/>
  <c r="AV19" i="1"/>
  <c r="AS19" i="1"/>
  <c r="AP19" i="1"/>
  <c r="AM19" i="1"/>
  <c r="AJ19" i="1"/>
  <c r="AG19" i="1"/>
  <c r="AD19" i="1"/>
  <c r="AA19" i="1"/>
  <c r="X19" i="1"/>
  <c r="U19" i="1"/>
  <c r="R19" i="1"/>
  <c r="CU18" i="1"/>
  <c r="CR18" i="1"/>
  <c r="CO18" i="1"/>
  <c r="CL18" i="1"/>
  <c r="CI18" i="1"/>
  <c r="CF18" i="1"/>
  <c r="CC18" i="1"/>
  <c r="BZ18" i="1"/>
  <c r="BW18" i="1"/>
  <c r="BT18" i="1"/>
  <c r="BQ18" i="1"/>
  <c r="BN18" i="1"/>
  <c r="BK18" i="1"/>
  <c r="BH18" i="1"/>
  <c r="BE18" i="1"/>
  <c r="BB18" i="1"/>
  <c r="AY18" i="1"/>
  <c r="AV18" i="1"/>
  <c r="AS18" i="1"/>
  <c r="AP18" i="1"/>
  <c r="AM18" i="1"/>
  <c r="AJ18" i="1"/>
  <c r="AG18" i="1"/>
  <c r="AD18" i="1"/>
  <c r="AA18" i="1"/>
  <c r="X18" i="1"/>
  <c r="U18" i="1"/>
  <c r="R18" i="1"/>
  <c r="CU17" i="1"/>
  <c r="CR17" i="1"/>
  <c r="CO17" i="1"/>
  <c r="CL17" i="1"/>
  <c r="CI17" i="1"/>
  <c r="CF17" i="1"/>
  <c r="CC17" i="1"/>
  <c r="BZ17" i="1"/>
  <c r="BW17" i="1"/>
  <c r="BT17" i="1"/>
  <c r="BQ17" i="1"/>
  <c r="BN17" i="1"/>
  <c r="BK17" i="1"/>
  <c r="BH17" i="1"/>
  <c r="BE17" i="1"/>
  <c r="BB17" i="1"/>
  <c r="AY17" i="1"/>
  <c r="AV17" i="1"/>
  <c r="AS17" i="1"/>
  <c r="AP17" i="1"/>
  <c r="AM17" i="1"/>
  <c r="AJ17" i="1"/>
  <c r="AG17" i="1"/>
  <c r="AD17" i="1"/>
  <c r="AA17" i="1"/>
  <c r="X17" i="1"/>
  <c r="U17" i="1"/>
  <c r="R17" i="1"/>
  <c r="CU16" i="1"/>
  <c r="CR16" i="1"/>
  <c r="CO16" i="1"/>
  <c r="CL16" i="1"/>
  <c r="CI16" i="1"/>
  <c r="CF16" i="1"/>
  <c r="CC16" i="1"/>
  <c r="BZ16" i="1"/>
  <c r="BW16" i="1"/>
  <c r="BT16" i="1"/>
  <c r="BQ16" i="1"/>
  <c r="BN16" i="1"/>
  <c r="BK16" i="1"/>
  <c r="BH16" i="1"/>
  <c r="BE16" i="1"/>
  <c r="BB16" i="1"/>
  <c r="AY16" i="1"/>
  <c r="AV16" i="1"/>
  <c r="AS16" i="1"/>
  <c r="AP16" i="1"/>
  <c r="AM16" i="1"/>
  <c r="AJ16" i="1"/>
  <c r="AG16" i="1"/>
  <c r="AD16" i="1"/>
  <c r="AA16" i="1"/>
  <c r="X16" i="1"/>
  <c r="U16" i="1"/>
  <c r="R16" i="1"/>
  <c r="CU15" i="1"/>
  <c r="CR15" i="1"/>
  <c r="CO15" i="1"/>
  <c r="CL15" i="1"/>
  <c r="CI15" i="1"/>
  <c r="CF15" i="1"/>
  <c r="CC15" i="1"/>
  <c r="BZ15" i="1"/>
  <c r="BW15" i="1"/>
  <c r="BT15" i="1"/>
  <c r="BQ15" i="1"/>
  <c r="BN15" i="1"/>
  <c r="BK15" i="1"/>
  <c r="BH15" i="1"/>
  <c r="BE15" i="1"/>
  <c r="BB15" i="1"/>
  <c r="AY15" i="1"/>
  <c r="AV15" i="1"/>
  <c r="AS15" i="1"/>
  <c r="AP15" i="1"/>
  <c r="AM15" i="1"/>
  <c r="AJ15" i="1"/>
  <c r="AG15" i="1"/>
  <c r="AD15" i="1"/>
  <c r="AA15" i="1"/>
  <c r="X15" i="1"/>
  <c r="U15" i="1"/>
  <c r="R15" i="1"/>
  <c r="CU14" i="1"/>
  <c r="CR14" i="1"/>
  <c r="CO14" i="1"/>
  <c r="CL14" i="1"/>
  <c r="CI14" i="1"/>
  <c r="CF14" i="1"/>
  <c r="CC14" i="1"/>
  <c r="BZ14" i="1"/>
  <c r="BW14" i="1"/>
  <c r="BT14" i="1"/>
  <c r="BQ14" i="1"/>
  <c r="BN14" i="1"/>
  <c r="BK14" i="1"/>
  <c r="BH14" i="1"/>
  <c r="BE14" i="1"/>
  <c r="BB14" i="1"/>
  <c r="AY14" i="1"/>
  <c r="AV14" i="1"/>
  <c r="AS14" i="1"/>
  <c r="AP14" i="1"/>
  <c r="AM14" i="1"/>
  <c r="AJ14" i="1"/>
  <c r="AG14" i="1"/>
  <c r="AD14" i="1"/>
  <c r="AA14" i="1"/>
  <c r="X14" i="1"/>
  <c r="U14" i="1"/>
  <c r="R14" i="1"/>
  <c r="CU13" i="1"/>
  <c r="CR13" i="1"/>
  <c r="CO13" i="1"/>
  <c r="CL13" i="1"/>
  <c r="CI13" i="1"/>
  <c r="CF13" i="1"/>
  <c r="CC13" i="1"/>
  <c r="BZ13" i="1"/>
  <c r="BW13" i="1"/>
  <c r="BT13" i="1"/>
  <c r="BQ13" i="1"/>
  <c r="BN13" i="1"/>
  <c r="BK13" i="1"/>
  <c r="BH13" i="1"/>
  <c r="BE13" i="1"/>
  <c r="BB13" i="1"/>
  <c r="AY13" i="1"/>
  <c r="AV13" i="1"/>
  <c r="AS13" i="1"/>
  <c r="AP13" i="1"/>
  <c r="AM13" i="1"/>
  <c r="AJ13" i="1"/>
  <c r="AG13" i="1"/>
  <c r="AD13" i="1"/>
  <c r="AA13" i="1"/>
  <c r="X13" i="1"/>
  <c r="U13" i="1"/>
  <c r="R13" i="1"/>
  <c r="CU12" i="1"/>
  <c r="CR12" i="1"/>
  <c r="CO12" i="1"/>
  <c r="CL12" i="1"/>
  <c r="CI12" i="1"/>
  <c r="CF12" i="1"/>
  <c r="CC12" i="1"/>
  <c r="BZ12" i="1"/>
  <c r="BW12" i="1"/>
  <c r="BT12" i="1"/>
  <c r="BQ12" i="1"/>
  <c r="BN12" i="1"/>
  <c r="BK12" i="1"/>
  <c r="BH12" i="1"/>
  <c r="BE12" i="1"/>
  <c r="BB12" i="1"/>
  <c r="AY12" i="1"/>
  <c r="AV12" i="1"/>
  <c r="AS12" i="1"/>
  <c r="AP12" i="1"/>
  <c r="AM12" i="1"/>
  <c r="AJ12" i="1"/>
  <c r="AG12" i="1"/>
  <c r="AD12" i="1"/>
  <c r="AA12" i="1"/>
  <c r="X12" i="1"/>
  <c r="U12" i="1"/>
  <c r="R12" i="1"/>
  <c r="CU11" i="1"/>
  <c r="CR11" i="1"/>
  <c r="CO11" i="1"/>
  <c r="CL11" i="1"/>
  <c r="CI11" i="1"/>
  <c r="CF11" i="1"/>
  <c r="CC11" i="1"/>
  <c r="BZ11" i="1"/>
  <c r="BW11" i="1"/>
  <c r="BT11" i="1"/>
  <c r="BQ11" i="1"/>
  <c r="BN11" i="1"/>
  <c r="BK11" i="1"/>
  <c r="BH11" i="1"/>
  <c r="BE11" i="1"/>
  <c r="BB11" i="1"/>
  <c r="AY11" i="1"/>
  <c r="AV11" i="1"/>
  <c r="AS11" i="1"/>
  <c r="AP11" i="1"/>
  <c r="AM11" i="1"/>
  <c r="AJ11" i="1"/>
  <c r="AG11" i="1"/>
  <c r="AD11" i="1"/>
  <c r="AA11" i="1"/>
  <c r="X11" i="1"/>
  <c r="U11" i="1"/>
  <c r="R11" i="1"/>
  <c r="CU10" i="1"/>
  <c r="CR10" i="1"/>
  <c r="CO10" i="1"/>
  <c r="CL10" i="1"/>
  <c r="CI10" i="1"/>
  <c r="CF10" i="1"/>
  <c r="CC10" i="1"/>
  <c r="BZ10" i="1"/>
  <c r="BW10" i="1"/>
  <c r="BT10" i="1"/>
  <c r="BQ10" i="1"/>
  <c r="BN10" i="1"/>
  <c r="BK10" i="1"/>
  <c r="BH10" i="1"/>
  <c r="BE10" i="1"/>
  <c r="BB10" i="1"/>
  <c r="AY10" i="1"/>
  <c r="AV10" i="1"/>
  <c r="AS10" i="1"/>
  <c r="AP10" i="1"/>
  <c r="AM10" i="1"/>
  <c r="AJ10" i="1"/>
  <c r="AG10" i="1"/>
  <c r="AD10" i="1"/>
  <c r="AA10" i="1"/>
  <c r="X10" i="1"/>
  <c r="U10" i="1"/>
  <c r="R10" i="1"/>
  <c r="CU9" i="1"/>
  <c r="CR9" i="1"/>
  <c r="CO9" i="1"/>
  <c r="CL9" i="1"/>
  <c r="CI9" i="1"/>
  <c r="CF9" i="1"/>
  <c r="CC9" i="1"/>
  <c r="BZ9" i="1"/>
  <c r="BW9" i="1"/>
  <c r="BT9" i="1"/>
  <c r="BQ9" i="1"/>
  <c r="BN9" i="1"/>
  <c r="BK9" i="1"/>
  <c r="BH9" i="1"/>
  <c r="BE9" i="1"/>
  <c r="BB9" i="1"/>
  <c r="AY9" i="1"/>
  <c r="AV9" i="1"/>
  <c r="AS9" i="1"/>
  <c r="AP9" i="1"/>
  <c r="AM9" i="1"/>
  <c r="AJ9" i="1"/>
  <c r="AG9" i="1"/>
  <c r="AD9" i="1"/>
  <c r="AA9" i="1"/>
  <c r="X9" i="1"/>
  <c r="U9" i="1"/>
  <c r="R9" i="1"/>
  <c r="CU8" i="1"/>
  <c r="CR8" i="1"/>
  <c r="CO8" i="1"/>
  <c r="CL8" i="1"/>
  <c r="CI8" i="1"/>
  <c r="CF8" i="1"/>
  <c r="CC8" i="1"/>
  <c r="BZ8" i="1"/>
  <c r="BW8" i="1"/>
  <c r="BT8" i="1"/>
  <c r="BQ8" i="1"/>
  <c r="BN8" i="1"/>
  <c r="BK8" i="1"/>
  <c r="BH8" i="1"/>
  <c r="BE8" i="1"/>
  <c r="BB8" i="1"/>
  <c r="AY8" i="1"/>
  <c r="AV8" i="1"/>
  <c r="AS8" i="1"/>
  <c r="AP8" i="1"/>
  <c r="AM8" i="1"/>
  <c r="AJ8" i="1"/>
  <c r="AG8" i="1"/>
  <c r="AD8" i="1"/>
  <c r="AA8" i="1"/>
  <c r="X8" i="1"/>
  <c r="U8" i="1"/>
  <c r="R8" i="1"/>
  <c r="CU7" i="1"/>
  <c r="CR7" i="1"/>
  <c r="CO7" i="1"/>
  <c r="CL7" i="1"/>
  <c r="CI7" i="1"/>
  <c r="CF7" i="1"/>
  <c r="CC7" i="1"/>
  <c r="BZ7" i="1"/>
  <c r="BW7" i="1"/>
  <c r="BT7" i="1"/>
  <c r="BQ7" i="1"/>
  <c r="BN7" i="1"/>
  <c r="BK7" i="1"/>
  <c r="BH7" i="1"/>
  <c r="BE7" i="1"/>
  <c r="BB7" i="1"/>
  <c r="AY7" i="1"/>
  <c r="AV7" i="1"/>
  <c r="AS7" i="1"/>
  <c r="AP7" i="1"/>
  <c r="AM7" i="1"/>
  <c r="AJ7" i="1"/>
  <c r="AG7" i="1"/>
  <c r="AD7" i="1"/>
  <c r="AA7" i="1"/>
  <c r="X7" i="1"/>
  <c r="U7" i="1"/>
  <c r="R7" i="1"/>
  <c r="CU6" i="1"/>
  <c r="CR6" i="1"/>
  <c r="CO6" i="1"/>
  <c r="CL6" i="1"/>
  <c r="CI6" i="1"/>
  <c r="CF6" i="1"/>
  <c r="CC6" i="1"/>
  <c r="BZ6" i="1"/>
  <c r="BW6" i="1"/>
  <c r="BT6" i="1"/>
  <c r="BQ6" i="1"/>
  <c r="BN6" i="1"/>
  <c r="BK6" i="1"/>
  <c r="BH6" i="1"/>
  <c r="BE6" i="1"/>
  <c r="BB6" i="1"/>
  <c r="AY6" i="1"/>
  <c r="AV6" i="1"/>
  <c r="AS6" i="1"/>
  <c r="AP6" i="1"/>
  <c r="AM6" i="1"/>
  <c r="AJ6" i="1"/>
  <c r="AG6" i="1"/>
  <c r="AD6" i="1"/>
  <c r="AA6" i="1"/>
  <c r="X6" i="1"/>
  <c r="U6" i="1"/>
  <c r="R6" i="1"/>
  <c r="CU5" i="1"/>
  <c r="CR5" i="1"/>
  <c r="CO5" i="1"/>
  <c r="CL5" i="1"/>
  <c r="CI5" i="1"/>
  <c r="CF5" i="1"/>
  <c r="CC5" i="1"/>
  <c r="BZ5" i="1"/>
  <c r="BW5" i="1"/>
  <c r="BT5" i="1"/>
  <c r="BQ5" i="1"/>
  <c r="BN5" i="1"/>
  <c r="BK5" i="1"/>
  <c r="BH5" i="1"/>
  <c r="BE5" i="1"/>
  <c r="BB5" i="1"/>
  <c r="AY5" i="1"/>
  <c r="AV5" i="1"/>
  <c r="AS5" i="1"/>
  <c r="AP5" i="1"/>
  <c r="AM5" i="1"/>
  <c r="AJ5" i="1"/>
  <c r="AG5" i="1"/>
  <c r="AD5" i="1"/>
  <c r="AA5" i="1"/>
  <c r="X5" i="1"/>
  <c r="U5" i="1"/>
  <c r="R5" i="1"/>
  <c r="CU4" i="1"/>
  <c r="CR4" i="1"/>
  <c r="CO4" i="1"/>
  <c r="CL4" i="1"/>
  <c r="CI4" i="1"/>
  <c r="CF4" i="1"/>
  <c r="CC4" i="1"/>
  <c r="BZ4" i="1"/>
  <c r="BW4" i="1"/>
  <c r="BT4" i="1"/>
  <c r="BQ4" i="1"/>
  <c r="BN4" i="1"/>
  <c r="BK4" i="1"/>
  <c r="BH4" i="1"/>
  <c r="BE4" i="1"/>
  <c r="BB4" i="1"/>
  <c r="AY4" i="1"/>
  <c r="AV4" i="1"/>
  <c r="AS4" i="1"/>
  <c r="AP4" i="1"/>
  <c r="AM4" i="1"/>
  <c r="AJ4" i="1"/>
  <c r="AG4" i="1"/>
  <c r="AD4" i="1"/>
  <c r="AA4" i="1"/>
  <c r="X4" i="1"/>
  <c r="U4" i="1"/>
  <c r="R4" i="1"/>
  <c r="CU3" i="1"/>
  <c r="CR3" i="1"/>
  <c r="CO3" i="1"/>
  <c r="CL3" i="1"/>
  <c r="CI3" i="1"/>
  <c r="CF3" i="1"/>
  <c r="CC3" i="1"/>
  <c r="BZ3" i="1"/>
  <c r="BW3" i="1"/>
  <c r="BT3" i="1"/>
  <c r="BQ3" i="1"/>
  <c r="BN3" i="1"/>
  <c r="BK3" i="1"/>
  <c r="BH3" i="1"/>
  <c r="BE3" i="1"/>
  <c r="BB3" i="1"/>
  <c r="AY3" i="1"/>
  <c r="AV3" i="1"/>
  <c r="AS3" i="1"/>
  <c r="AP3" i="1"/>
  <c r="AM3" i="1"/>
  <c r="AJ3" i="1"/>
  <c r="AG3" i="1"/>
  <c r="AD3" i="1"/>
  <c r="AA3" i="1"/>
  <c r="X3" i="1"/>
  <c r="U3" i="1"/>
  <c r="R3" i="1"/>
  <c r="CU308" i="1"/>
  <c r="CU307" i="1"/>
  <c r="CU306" i="1"/>
  <c r="CU305" i="1"/>
  <c r="CU304" i="1"/>
  <c r="CU303" i="1"/>
  <c r="CU302" i="1"/>
  <c r="CU301" i="1"/>
  <c r="CU300" i="1"/>
  <c r="CU299" i="1"/>
  <c r="CU298" i="1"/>
  <c r="CU297" i="1"/>
  <c r="CU296" i="1"/>
  <c r="CU295" i="1"/>
  <c r="CU294" i="1"/>
  <c r="CU293" i="1"/>
  <c r="CU292" i="1"/>
  <c r="CU291" i="1"/>
  <c r="CU290" i="1"/>
  <c r="CU289" i="1"/>
  <c r="CU288" i="1"/>
  <c r="CU287" i="1"/>
  <c r="CU286" i="1"/>
  <c r="CU285" i="1"/>
  <c r="CU284" i="1"/>
  <c r="CU283" i="1"/>
  <c r="CU282" i="1"/>
  <c r="CU281" i="1"/>
  <c r="CU280" i="1"/>
  <c r="CU279" i="1"/>
  <c r="CU278" i="1"/>
  <c r="CU277" i="1"/>
  <c r="CU276" i="1"/>
  <c r="CU275" i="1"/>
  <c r="CU274" i="1"/>
  <c r="CU273" i="1"/>
  <c r="CU272" i="1"/>
  <c r="CU271" i="1"/>
  <c r="CU270" i="1"/>
  <c r="CU269" i="1"/>
  <c r="CU268" i="1"/>
  <c r="CU267" i="1"/>
  <c r="CU266" i="1"/>
  <c r="CU265" i="1"/>
  <c r="CU264" i="1"/>
  <c r="CU263" i="1"/>
  <c r="CU262" i="1"/>
  <c r="CU261" i="1"/>
  <c r="CU260" i="1"/>
  <c r="CU259" i="1"/>
  <c r="CU258" i="1"/>
  <c r="CU257" i="1"/>
  <c r="CU256" i="1"/>
  <c r="CU255" i="1"/>
  <c r="CU254" i="1"/>
  <c r="CU253" i="1"/>
  <c r="CU252" i="1"/>
  <c r="CU251" i="1"/>
  <c r="CU250" i="1"/>
  <c r="CU249" i="1"/>
  <c r="CU248" i="1"/>
  <c r="CU247" i="1"/>
  <c r="CU246" i="1"/>
  <c r="CU245" i="1"/>
  <c r="CU244" i="1"/>
  <c r="CU243" i="1"/>
  <c r="CU242" i="1"/>
  <c r="CU241" i="1"/>
  <c r="CU240" i="1"/>
  <c r="CU239" i="1"/>
  <c r="CU238" i="1"/>
  <c r="CU237" i="1"/>
  <c r="CU236" i="1"/>
  <c r="CU235" i="1"/>
  <c r="CU234" i="1"/>
  <c r="CU233" i="1"/>
  <c r="CU232" i="1"/>
  <c r="CU231" i="1"/>
  <c r="CU230" i="1"/>
  <c r="CU229" i="1"/>
  <c r="CU228" i="1"/>
  <c r="CU227" i="1"/>
  <c r="CU226" i="1"/>
  <c r="CU225" i="1"/>
  <c r="CU224" i="1"/>
  <c r="CU223" i="1"/>
  <c r="CU222" i="1"/>
  <c r="CU221" i="1"/>
  <c r="CU220" i="1"/>
  <c r="CU219" i="1"/>
  <c r="CU218" i="1"/>
  <c r="CU217" i="1"/>
  <c r="CU216" i="1"/>
  <c r="CU215" i="1"/>
  <c r="CU214" i="1"/>
  <c r="CU213" i="1"/>
  <c r="CU212" i="1"/>
  <c r="CU211" i="1"/>
  <c r="CU210" i="1"/>
  <c r="CU209" i="1"/>
  <c r="CU208" i="1"/>
  <c r="CU207" i="1"/>
  <c r="CU206" i="1"/>
  <c r="CU205" i="1"/>
  <c r="CU204" i="1"/>
  <c r="CU203" i="1"/>
  <c r="CU202" i="1"/>
  <c r="CU201" i="1"/>
  <c r="CU200" i="1"/>
  <c r="CU199" i="1"/>
  <c r="CU198" i="1"/>
  <c r="CU197" i="1"/>
  <c r="CU196" i="1"/>
  <c r="CU195" i="1"/>
  <c r="CU194" i="1"/>
  <c r="CU193" i="1"/>
  <c r="CU192" i="1"/>
  <c r="CU191" i="1"/>
  <c r="CU190" i="1"/>
  <c r="CU189" i="1"/>
  <c r="CU188" i="1"/>
  <c r="CU187" i="1"/>
  <c r="CU186" i="1"/>
  <c r="CU185" i="1"/>
  <c r="CU184" i="1"/>
  <c r="CU183" i="1"/>
  <c r="CU182" i="1"/>
  <c r="CU181" i="1"/>
  <c r="CU180" i="1"/>
  <c r="CU179" i="1"/>
  <c r="CU178" i="1"/>
  <c r="CU177" i="1"/>
  <c r="CU176" i="1"/>
  <c r="CU175" i="1"/>
  <c r="CU174" i="1"/>
  <c r="CU173" i="1"/>
  <c r="CU172" i="1"/>
  <c r="CU171" i="1"/>
  <c r="CU170" i="1"/>
  <c r="CU169" i="1"/>
  <c r="CU168" i="1"/>
  <c r="CU167" i="1"/>
  <c r="CU166" i="1"/>
  <c r="CU165" i="1"/>
  <c r="CU164" i="1"/>
  <c r="CU163" i="1"/>
  <c r="CU162" i="1"/>
  <c r="CU161" i="1"/>
  <c r="CU160" i="1"/>
  <c r="CU159" i="1"/>
  <c r="CU158" i="1"/>
  <c r="CU157" i="1"/>
  <c r="CU156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O308" i="1"/>
  <c r="CO307" i="1"/>
  <c r="CO306" i="1"/>
  <c r="CO305" i="1"/>
  <c r="CO304" i="1"/>
  <c r="CO303" i="1"/>
  <c r="CO302" i="1"/>
  <c r="CO301" i="1"/>
  <c r="CO300" i="1"/>
  <c r="CO299" i="1"/>
  <c r="CO298" i="1"/>
  <c r="CO297" i="1"/>
  <c r="CO296" i="1"/>
  <c r="CO295" i="1"/>
  <c r="CO294" i="1"/>
  <c r="CO293" i="1"/>
  <c r="CO292" i="1"/>
  <c r="CO291" i="1"/>
  <c r="CO290" i="1"/>
  <c r="CO289" i="1"/>
  <c r="CO288" i="1"/>
  <c r="CO287" i="1"/>
  <c r="CO286" i="1"/>
  <c r="CO285" i="1"/>
  <c r="CO284" i="1"/>
  <c r="CO283" i="1"/>
  <c r="CO282" i="1"/>
  <c r="CO281" i="1"/>
  <c r="CO280" i="1"/>
  <c r="CO279" i="1"/>
  <c r="CO278" i="1"/>
  <c r="CO277" i="1"/>
  <c r="CO276" i="1"/>
  <c r="CO275" i="1"/>
  <c r="CO274" i="1"/>
  <c r="CO273" i="1"/>
  <c r="CO272" i="1"/>
  <c r="CO271" i="1"/>
  <c r="CO270" i="1"/>
  <c r="CO269" i="1"/>
  <c r="CO268" i="1"/>
  <c r="CO267" i="1"/>
  <c r="CO266" i="1"/>
  <c r="CO265" i="1"/>
  <c r="CO264" i="1"/>
  <c r="CO263" i="1"/>
  <c r="CO262" i="1"/>
  <c r="CO261" i="1"/>
  <c r="CO260" i="1"/>
  <c r="CO259" i="1"/>
  <c r="CO258" i="1"/>
  <c r="CO257" i="1"/>
  <c r="CO256" i="1"/>
  <c r="CO255" i="1"/>
  <c r="CO254" i="1"/>
  <c r="CO253" i="1"/>
  <c r="CO252" i="1"/>
  <c r="CO251" i="1"/>
  <c r="CO250" i="1"/>
  <c r="CO249" i="1"/>
  <c r="CO248" i="1"/>
  <c r="CO247" i="1"/>
  <c r="CO246" i="1"/>
  <c r="CO245" i="1"/>
  <c r="CO244" i="1"/>
  <c r="CO243" i="1"/>
  <c r="CO242" i="1"/>
  <c r="CO241" i="1"/>
  <c r="CO240" i="1"/>
  <c r="CO239" i="1"/>
  <c r="CO238" i="1"/>
  <c r="CO237" i="1"/>
  <c r="CO236" i="1"/>
  <c r="CO235" i="1"/>
  <c r="CO234" i="1"/>
  <c r="CO233" i="1"/>
  <c r="CO232" i="1"/>
  <c r="CO231" i="1"/>
  <c r="CO230" i="1"/>
  <c r="CO229" i="1"/>
  <c r="CO228" i="1"/>
  <c r="CO227" i="1"/>
  <c r="CO226" i="1"/>
  <c r="CO225" i="1"/>
  <c r="CO224" i="1"/>
  <c r="CO223" i="1"/>
  <c r="CO222" i="1"/>
  <c r="CO221" i="1"/>
  <c r="CO220" i="1"/>
  <c r="CO219" i="1"/>
  <c r="CO218" i="1"/>
  <c r="CO217" i="1"/>
  <c r="CO216" i="1"/>
  <c r="CO215" i="1"/>
  <c r="CO214" i="1"/>
  <c r="CO213" i="1"/>
  <c r="CO212" i="1"/>
  <c r="CO211" i="1"/>
  <c r="CO210" i="1"/>
  <c r="CO209" i="1"/>
  <c r="CO208" i="1"/>
  <c r="CO207" i="1"/>
  <c r="CO206" i="1"/>
  <c r="CO205" i="1"/>
  <c r="CO204" i="1"/>
  <c r="CO203" i="1"/>
  <c r="CO202" i="1"/>
  <c r="CO201" i="1"/>
  <c r="CO200" i="1"/>
  <c r="CO199" i="1"/>
  <c r="CO198" i="1"/>
  <c r="CO197" i="1"/>
  <c r="CO196" i="1"/>
  <c r="CO195" i="1"/>
  <c r="CO194" i="1"/>
  <c r="CO193" i="1"/>
  <c r="CO192" i="1"/>
  <c r="CO191" i="1"/>
  <c r="CO190" i="1"/>
  <c r="CO189" i="1"/>
  <c r="CO188" i="1"/>
  <c r="CO187" i="1"/>
  <c r="CO186" i="1"/>
  <c r="CO185" i="1"/>
  <c r="CO184" i="1"/>
  <c r="CO183" i="1"/>
  <c r="CO182" i="1"/>
  <c r="CO181" i="1"/>
  <c r="CO180" i="1"/>
  <c r="CO179" i="1"/>
  <c r="CO178" i="1"/>
  <c r="CO177" i="1"/>
  <c r="CO176" i="1"/>
  <c r="CO175" i="1"/>
  <c r="CO174" i="1"/>
  <c r="CO173" i="1"/>
  <c r="CO172" i="1"/>
  <c r="CO171" i="1"/>
  <c r="CO170" i="1"/>
  <c r="CO169" i="1"/>
  <c r="CO168" i="1"/>
  <c r="CO167" i="1"/>
  <c r="CO166" i="1"/>
  <c r="CO165" i="1"/>
  <c r="CO164" i="1"/>
  <c r="CO163" i="1"/>
  <c r="CO162" i="1"/>
  <c r="CO161" i="1"/>
  <c r="CO160" i="1"/>
  <c r="CO159" i="1"/>
  <c r="CO158" i="1"/>
  <c r="CO157" i="1"/>
  <c r="CO156" i="1"/>
  <c r="CL308" i="1"/>
  <c r="CL307" i="1"/>
  <c r="CL306" i="1"/>
  <c r="CL305" i="1"/>
  <c r="CL304" i="1"/>
  <c r="CL303" i="1"/>
  <c r="CL302" i="1"/>
  <c r="CL301" i="1"/>
  <c r="CL300" i="1"/>
  <c r="CL299" i="1"/>
  <c r="CL298" i="1"/>
  <c r="CL297" i="1"/>
  <c r="CL296" i="1"/>
  <c r="CL295" i="1"/>
  <c r="CL294" i="1"/>
  <c r="CL293" i="1"/>
  <c r="CL292" i="1"/>
  <c r="CL291" i="1"/>
  <c r="CL290" i="1"/>
  <c r="CL289" i="1"/>
  <c r="CL288" i="1"/>
  <c r="CL287" i="1"/>
  <c r="CL286" i="1"/>
  <c r="CL285" i="1"/>
  <c r="CL284" i="1"/>
  <c r="CL283" i="1"/>
  <c r="CL282" i="1"/>
  <c r="CL281" i="1"/>
  <c r="CL280" i="1"/>
  <c r="CL279" i="1"/>
  <c r="CL278" i="1"/>
  <c r="CL277" i="1"/>
  <c r="CL276" i="1"/>
  <c r="CL275" i="1"/>
  <c r="CL274" i="1"/>
  <c r="CL273" i="1"/>
  <c r="CL272" i="1"/>
  <c r="CL271" i="1"/>
  <c r="CL270" i="1"/>
  <c r="CL269" i="1"/>
  <c r="CL268" i="1"/>
  <c r="CL267" i="1"/>
  <c r="CL266" i="1"/>
  <c r="CL265" i="1"/>
  <c r="CL264" i="1"/>
  <c r="CL263" i="1"/>
  <c r="CL262" i="1"/>
  <c r="CL261" i="1"/>
  <c r="CL260" i="1"/>
  <c r="CL259" i="1"/>
  <c r="CL258" i="1"/>
  <c r="CL257" i="1"/>
  <c r="CL256" i="1"/>
  <c r="CL255" i="1"/>
  <c r="CL254" i="1"/>
  <c r="CL253" i="1"/>
  <c r="CL252" i="1"/>
  <c r="CL251" i="1"/>
  <c r="CL250" i="1"/>
  <c r="CL249" i="1"/>
  <c r="CL248" i="1"/>
  <c r="CL247" i="1"/>
  <c r="CL246" i="1"/>
  <c r="CL245" i="1"/>
  <c r="CL244" i="1"/>
  <c r="CL243" i="1"/>
  <c r="CL242" i="1"/>
  <c r="CL241" i="1"/>
  <c r="CL240" i="1"/>
  <c r="CL239" i="1"/>
  <c r="CL238" i="1"/>
  <c r="CL237" i="1"/>
  <c r="CL236" i="1"/>
  <c r="CL235" i="1"/>
  <c r="CL234" i="1"/>
  <c r="CL233" i="1"/>
  <c r="CL232" i="1"/>
  <c r="CL231" i="1"/>
  <c r="CL230" i="1"/>
  <c r="CL229" i="1"/>
  <c r="CL228" i="1"/>
  <c r="CL227" i="1"/>
  <c r="CL226" i="1"/>
  <c r="CL225" i="1"/>
  <c r="CL224" i="1"/>
  <c r="CL223" i="1"/>
  <c r="CL222" i="1"/>
  <c r="CL221" i="1"/>
  <c r="CL220" i="1"/>
  <c r="CL219" i="1"/>
  <c r="CL218" i="1"/>
  <c r="CL217" i="1"/>
  <c r="CL216" i="1"/>
  <c r="CL215" i="1"/>
  <c r="CL214" i="1"/>
  <c r="CL213" i="1"/>
  <c r="CL212" i="1"/>
  <c r="CL211" i="1"/>
  <c r="CL210" i="1"/>
  <c r="CL209" i="1"/>
  <c r="CL208" i="1"/>
  <c r="CL207" i="1"/>
  <c r="CL206" i="1"/>
  <c r="CL205" i="1"/>
  <c r="CL204" i="1"/>
  <c r="CL203" i="1"/>
  <c r="CL202" i="1"/>
  <c r="CL201" i="1"/>
  <c r="CL200" i="1"/>
  <c r="CL199" i="1"/>
  <c r="CL198" i="1"/>
  <c r="CL197" i="1"/>
  <c r="CL196" i="1"/>
  <c r="CL195" i="1"/>
  <c r="CL194" i="1"/>
  <c r="CL193" i="1"/>
  <c r="CL192" i="1"/>
  <c r="CL191" i="1"/>
  <c r="CL190" i="1"/>
  <c r="CL189" i="1"/>
  <c r="CL188" i="1"/>
  <c r="CL187" i="1"/>
  <c r="CL186" i="1"/>
  <c r="CL185" i="1"/>
  <c r="CL184" i="1"/>
  <c r="CL183" i="1"/>
  <c r="CL182" i="1"/>
  <c r="CL181" i="1"/>
  <c r="CL180" i="1"/>
  <c r="CL179" i="1"/>
  <c r="CL178" i="1"/>
  <c r="CL177" i="1"/>
  <c r="CL176" i="1"/>
  <c r="CL175" i="1"/>
  <c r="CL174" i="1"/>
  <c r="CL173" i="1"/>
  <c r="CL172" i="1"/>
  <c r="CL171" i="1"/>
  <c r="CL170" i="1"/>
  <c r="CL169" i="1"/>
  <c r="CL168" i="1"/>
  <c r="CL167" i="1"/>
  <c r="CL166" i="1"/>
  <c r="CL165" i="1"/>
  <c r="CL164" i="1"/>
  <c r="CL163" i="1"/>
  <c r="CL162" i="1"/>
  <c r="CL161" i="1"/>
  <c r="CL160" i="1"/>
  <c r="CL159" i="1"/>
  <c r="CL158" i="1"/>
  <c r="CL157" i="1"/>
  <c r="CL156" i="1"/>
  <c r="CI308" i="1"/>
  <c r="CI307" i="1"/>
  <c r="CI306" i="1"/>
  <c r="CI305" i="1"/>
  <c r="CI304" i="1"/>
  <c r="CI303" i="1"/>
  <c r="CI302" i="1"/>
  <c r="CI301" i="1"/>
  <c r="CI300" i="1"/>
  <c r="CI299" i="1"/>
  <c r="CI298" i="1"/>
  <c r="CI297" i="1"/>
  <c r="CI296" i="1"/>
  <c r="CI295" i="1"/>
  <c r="CI294" i="1"/>
  <c r="CI293" i="1"/>
  <c r="CI292" i="1"/>
  <c r="CI291" i="1"/>
  <c r="CI290" i="1"/>
  <c r="CI289" i="1"/>
  <c r="CI288" i="1"/>
  <c r="CI287" i="1"/>
  <c r="CI286" i="1"/>
  <c r="CI285" i="1"/>
  <c r="CI284" i="1"/>
  <c r="CI283" i="1"/>
  <c r="CI282" i="1"/>
  <c r="CI281" i="1"/>
  <c r="CI280" i="1"/>
  <c r="CI279" i="1"/>
  <c r="CI278" i="1"/>
  <c r="CI277" i="1"/>
  <c r="CI276" i="1"/>
  <c r="CI275" i="1"/>
  <c r="CI274" i="1"/>
  <c r="CI273" i="1"/>
  <c r="CI272" i="1"/>
  <c r="CI271" i="1"/>
  <c r="CI270" i="1"/>
  <c r="CI269" i="1"/>
  <c r="CI268" i="1"/>
  <c r="CI267" i="1"/>
  <c r="CI266" i="1"/>
  <c r="CI265" i="1"/>
  <c r="CI264" i="1"/>
  <c r="CI263" i="1"/>
  <c r="CI262" i="1"/>
  <c r="CI261" i="1"/>
  <c r="CI260" i="1"/>
  <c r="CI259" i="1"/>
  <c r="CI258" i="1"/>
  <c r="CI257" i="1"/>
  <c r="CI256" i="1"/>
  <c r="CI255" i="1"/>
  <c r="CI254" i="1"/>
  <c r="CI253" i="1"/>
  <c r="CI252" i="1"/>
  <c r="CI251" i="1"/>
  <c r="CI250" i="1"/>
  <c r="CI249" i="1"/>
  <c r="CI248" i="1"/>
  <c r="CI247" i="1"/>
  <c r="CI246" i="1"/>
  <c r="CI245" i="1"/>
  <c r="CI244" i="1"/>
  <c r="CI243" i="1"/>
  <c r="CI242" i="1"/>
  <c r="CI241" i="1"/>
  <c r="CI240" i="1"/>
  <c r="CI239" i="1"/>
  <c r="CI238" i="1"/>
  <c r="CI237" i="1"/>
  <c r="CI236" i="1"/>
  <c r="CI235" i="1"/>
  <c r="CI234" i="1"/>
  <c r="CI233" i="1"/>
  <c r="CI232" i="1"/>
  <c r="CI231" i="1"/>
  <c r="CI230" i="1"/>
  <c r="CI229" i="1"/>
  <c r="CI228" i="1"/>
  <c r="CI227" i="1"/>
  <c r="CI226" i="1"/>
  <c r="CI225" i="1"/>
  <c r="CI224" i="1"/>
  <c r="CI223" i="1"/>
  <c r="CI222" i="1"/>
  <c r="CI221" i="1"/>
  <c r="CI220" i="1"/>
  <c r="CI219" i="1"/>
  <c r="CI218" i="1"/>
  <c r="CI217" i="1"/>
  <c r="CI216" i="1"/>
  <c r="CI215" i="1"/>
  <c r="CI214" i="1"/>
  <c r="CI213" i="1"/>
  <c r="CI212" i="1"/>
  <c r="CI211" i="1"/>
  <c r="CI210" i="1"/>
  <c r="CI209" i="1"/>
  <c r="CI208" i="1"/>
  <c r="CI207" i="1"/>
  <c r="CI206" i="1"/>
  <c r="CI205" i="1"/>
  <c r="CI204" i="1"/>
  <c r="CI203" i="1"/>
  <c r="CI202" i="1"/>
  <c r="CI201" i="1"/>
  <c r="CI200" i="1"/>
  <c r="CI199" i="1"/>
  <c r="CI198" i="1"/>
  <c r="CI197" i="1"/>
  <c r="CI196" i="1"/>
  <c r="CI195" i="1"/>
  <c r="CI194" i="1"/>
  <c r="CI193" i="1"/>
  <c r="CI192" i="1"/>
  <c r="CI191" i="1"/>
  <c r="CI190" i="1"/>
  <c r="CI189" i="1"/>
  <c r="CI188" i="1"/>
  <c r="CI187" i="1"/>
  <c r="CI186" i="1"/>
  <c r="CI185" i="1"/>
  <c r="CI184" i="1"/>
  <c r="CI183" i="1"/>
  <c r="CI182" i="1"/>
  <c r="CI181" i="1"/>
  <c r="CI180" i="1"/>
  <c r="CI179" i="1"/>
  <c r="CI178" i="1"/>
  <c r="CI177" i="1"/>
  <c r="CI176" i="1"/>
  <c r="CI175" i="1"/>
  <c r="CI174" i="1"/>
  <c r="CI173" i="1"/>
  <c r="CI172" i="1"/>
  <c r="CI171" i="1"/>
  <c r="CI170" i="1"/>
  <c r="CI169" i="1"/>
  <c r="CI168" i="1"/>
  <c r="CI167" i="1"/>
  <c r="CI166" i="1"/>
  <c r="CI165" i="1"/>
  <c r="CI164" i="1"/>
  <c r="CI163" i="1"/>
  <c r="CI162" i="1"/>
  <c r="CI161" i="1"/>
  <c r="CI160" i="1"/>
  <c r="CI159" i="1"/>
  <c r="CI158" i="1"/>
  <c r="CI157" i="1"/>
  <c r="CI156" i="1"/>
  <c r="CF308" i="1"/>
  <c r="CF307" i="1"/>
  <c r="CF306" i="1"/>
  <c r="CF305" i="1"/>
  <c r="CF304" i="1"/>
  <c r="CF303" i="1"/>
  <c r="CF302" i="1"/>
  <c r="CF301" i="1"/>
  <c r="CF300" i="1"/>
  <c r="CF299" i="1"/>
  <c r="CF298" i="1"/>
  <c r="CF297" i="1"/>
  <c r="CF296" i="1"/>
  <c r="CF295" i="1"/>
  <c r="CF294" i="1"/>
  <c r="CF293" i="1"/>
  <c r="CF292" i="1"/>
  <c r="CF291" i="1"/>
  <c r="CF290" i="1"/>
  <c r="CF289" i="1"/>
  <c r="CF288" i="1"/>
  <c r="CF287" i="1"/>
  <c r="CF286" i="1"/>
  <c r="CF285" i="1"/>
  <c r="CF284" i="1"/>
  <c r="CF283" i="1"/>
  <c r="CF282" i="1"/>
  <c r="CF281" i="1"/>
  <c r="CF280" i="1"/>
  <c r="CF279" i="1"/>
  <c r="CF278" i="1"/>
  <c r="CF277" i="1"/>
  <c r="CF276" i="1"/>
  <c r="CF275" i="1"/>
  <c r="CF274" i="1"/>
  <c r="CF273" i="1"/>
  <c r="CF272" i="1"/>
  <c r="CF271" i="1"/>
  <c r="CF270" i="1"/>
  <c r="CF269" i="1"/>
  <c r="CF268" i="1"/>
  <c r="CF267" i="1"/>
  <c r="CF266" i="1"/>
  <c r="CF265" i="1"/>
  <c r="CF264" i="1"/>
  <c r="CF263" i="1"/>
  <c r="CF262" i="1"/>
  <c r="CF261" i="1"/>
  <c r="CF260" i="1"/>
  <c r="CF259" i="1"/>
  <c r="CF258" i="1"/>
  <c r="CF257" i="1"/>
  <c r="CF256" i="1"/>
  <c r="CF255" i="1"/>
  <c r="CF254" i="1"/>
  <c r="CF253" i="1"/>
  <c r="CF252" i="1"/>
  <c r="CF251" i="1"/>
  <c r="CF250" i="1"/>
  <c r="CF249" i="1"/>
  <c r="CF248" i="1"/>
  <c r="CF247" i="1"/>
  <c r="CF246" i="1"/>
  <c r="CF245" i="1"/>
  <c r="CF244" i="1"/>
  <c r="CF243" i="1"/>
  <c r="CF242" i="1"/>
  <c r="CF241" i="1"/>
  <c r="CF240" i="1"/>
  <c r="CF239" i="1"/>
  <c r="CF238" i="1"/>
  <c r="CF237" i="1"/>
  <c r="CF236" i="1"/>
  <c r="CF235" i="1"/>
  <c r="CF234" i="1"/>
  <c r="CF233" i="1"/>
  <c r="CF232" i="1"/>
  <c r="CF231" i="1"/>
  <c r="CF230" i="1"/>
  <c r="CF229" i="1"/>
  <c r="CF228" i="1"/>
  <c r="CF227" i="1"/>
  <c r="CF226" i="1"/>
  <c r="CF225" i="1"/>
  <c r="CF224" i="1"/>
  <c r="CF223" i="1"/>
  <c r="CF222" i="1"/>
  <c r="CF221" i="1"/>
  <c r="CF220" i="1"/>
  <c r="CF219" i="1"/>
  <c r="CF218" i="1"/>
  <c r="CF217" i="1"/>
  <c r="CF216" i="1"/>
  <c r="CF215" i="1"/>
  <c r="CF214" i="1"/>
  <c r="CF213" i="1"/>
  <c r="CF212" i="1"/>
  <c r="CF211" i="1"/>
  <c r="CF210" i="1"/>
  <c r="CF209" i="1"/>
  <c r="CF208" i="1"/>
  <c r="CF207" i="1"/>
  <c r="CF206" i="1"/>
  <c r="CF205" i="1"/>
  <c r="CF204" i="1"/>
  <c r="CF203" i="1"/>
  <c r="CF202" i="1"/>
  <c r="CF201" i="1"/>
  <c r="CF200" i="1"/>
  <c r="CF199" i="1"/>
  <c r="CF198" i="1"/>
  <c r="CF197" i="1"/>
  <c r="CF196" i="1"/>
  <c r="CF195" i="1"/>
  <c r="CF194" i="1"/>
  <c r="CF193" i="1"/>
  <c r="CF192" i="1"/>
  <c r="CF191" i="1"/>
  <c r="CF190" i="1"/>
  <c r="CF189" i="1"/>
  <c r="CF188" i="1"/>
  <c r="CF187" i="1"/>
  <c r="CF186" i="1"/>
  <c r="CF185" i="1"/>
  <c r="CF184" i="1"/>
  <c r="CF183" i="1"/>
  <c r="CF182" i="1"/>
  <c r="CF181" i="1"/>
  <c r="CF180" i="1"/>
  <c r="CF179" i="1"/>
  <c r="CF178" i="1"/>
  <c r="CF177" i="1"/>
  <c r="CF176" i="1"/>
  <c r="CF175" i="1"/>
  <c r="CF174" i="1"/>
  <c r="CF173" i="1"/>
  <c r="CF172" i="1"/>
  <c r="CF171" i="1"/>
  <c r="CF170" i="1"/>
  <c r="CF169" i="1"/>
  <c r="CF168" i="1"/>
  <c r="CF167" i="1"/>
  <c r="CF166" i="1"/>
  <c r="CF165" i="1"/>
  <c r="CF164" i="1"/>
  <c r="CF163" i="1"/>
  <c r="CF162" i="1"/>
  <c r="CF161" i="1"/>
  <c r="CF160" i="1"/>
  <c r="CF159" i="1"/>
  <c r="CF158" i="1"/>
  <c r="CF157" i="1"/>
  <c r="CF156" i="1"/>
  <c r="CC308" i="1"/>
  <c r="CC307" i="1"/>
  <c r="CC306" i="1"/>
  <c r="CC305" i="1"/>
  <c r="CC304" i="1"/>
  <c r="CC303" i="1"/>
  <c r="CC302" i="1"/>
  <c r="CC301" i="1"/>
  <c r="CC300" i="1"/>
  <c r="CC299" i="1"/>
  <c r="CC298" i="1"/>
  <c r="CC297" i="1"/>
  <c r="CC296" i="1"/>
  <c r="CC295" i="1"/>
  <c r="CC294" i="1"/>
  <c r="CC293" i="1"/>
  <c r="CC292" i="1"/>
  <c r="CC291" i="1"/>
  <c r="CC290" i="1"/>
  <c r="CC289" i="1"/>
  <c r="CC288" i="1"/>
  <c r="CC287" i="1"/>
  <c r="CC286" i="1"/>
  <c r="CC285" i="1"/>
  <c r="CC284" i="1"/>
  <c r="CC283" i="1"/>
  <c r="CC282" i="1"/>
  <c r="CC281" i="1"/>
  <c r="CC280" i="1"/>
  <c r="CC279" i="1"/>
  <c r="CC278" i="1"/>
  <c r="CC277" i="1"/>
  <c r="CC276" i="1"/>
  <c r="CC275" i="1"/>
  <c r="CC274" i="1"/>
  <c r="CC273" i="1"/>
  <c r="CC272" i="1"/>
  <c r="CC271" i="1"/>
  <c r="CC270" i="1"/>
  <c r="CC269" i="1"/>
  <c r="CC268" i="1"/>
  <c r="CC267" i="1"/>
  <c r="CC266" i="1"/>
  <c r="CC265" i="1"/>
  <c r="CC264" i="1"/>
  <c r="CC263" i="1"/>
  <c r="CC262" i="1"/>
  <c r="CC261" i="1"/>
  <c r="CC260" i="1"/>
  <c r="CC259" i="1"/>
  <c r="CC258" i="1"/>
  <c r="CC257" i="1"/>
  <c r="CC256" i="1"/>
  <c r="CC255" i="1"/>
  <c r="CC254" i="1"/>
  <c r="CC253" i="1"/>
  <c r="CC252" i="1"/>
  <c r="CC251" i="1"/>
  <c r="CC250" i="1"/>
  <c r="CC249" i="1"/>
  <c r="CC248" i="1"/>
  <c r="CC247" i="1"/>
  <c r="CC246" i="1"/>
  <c r="CC245" i="1"/>
  <c r="CC244" i="1"/>
  <c r="CC243" i="1"/>
  <c r="CC242" i="1"/>
  <c r="CC241" i="1"/>
  <c r="CC240" i="1"/>
  <c r="CC239" i="1"/>
  <c r="CC238" i="1"/>
  <c r="CC237" i="1"/>
  <c r="CC236" i="1"/>
  <c r="CC235" i="1"/>
  <c r="CC234" i="1"/>
  <c r="CC233" i="1"/>
  <c r="CC232" i="1"/>
  <c r="CC231" i="1"/>
  <c r="CC230" i="1"/>
  <c r="CC229" i="1"/>
  <c r="CC228" i="1"/>
  <c r="CC227" i="1"/>
  <c r="CC226" i="1"/>
  <c r="CC225" i="1"/>
  <c r="CC224" i="1"/>
  <c r="CC223" i="1"/>
  <c r="CC222" i="1"/>
  <c r="CC221" i="1"/>
  <c r="CC220" i="1"/>
  <c r="CC219" i="1"/>
  <c r="CC218" i="1"/>
  <c r="CC217" i="1"/>
  <c r="CC216" i="1"/>
  <c r="CC215" i="1"/>
  <c r="CC214" i="1"/>
  <c r="CC213" i="1"/>
  <c r="CC212" i="1"/>
  <c r="CC211" i="1"/>
  <c r="CC210" i="1"/>
  <c r="CC209" i="1"/>
  <c r="CC208" i="1"/>
  <c r="CC207" i="1"/>
  <c r="CC206" i="1"/>
  <c r="CC205" i="1"/>
  <c r="CC204" i="1"/>
  <c r="CC203" i="1"/>
  <c r="CC202" i="1"/>
  <c r="CC201" i="1"/>
  <c r="CC200" i="1"/>
  <c r="CC199" i="1"/>
  <c r="CC198" i="1"/>
  <c r="CC197" i="1"/>
  <c r="CC196" i="1"/>
  <c r="CC195" i="1"/>
  <c r="CC194" i="1"/>
  <c r="CC193" i="1"/>
  <c r="CC192" i="1"/>
  <c r="CC191" i="1"/>
  <c r="CC190" i="1"/>
  <c r="CC189" i="1"/>
  <c r="CC188" i="1"/>
  <c r="CC187" i="1"/>
  <c r="CC186" i="1"/>
  <c r="CC185" i="1"/>
  <c r="CC184" i="1"/>
  <c r="CC183" i="1"/>
  <c r="CC182" i="1"/>
  <c r="CC181" i="1"/>
  <c r="CC180" i="1"/>
  <c r="CC179" i="1"/>
  <c r="CC178" i="1"/>
  <c r="CC177" i="1"/>
  <c r="CC176" i="1"/>
  <c r="CC175" i="1"/>
  <c r="CC174" i="1"/>
  <c r="CC173" i="1"/>
  <c r="CC172" i="1"/>
  <c r="CC171" i="1"/>
  <c r="CC170" i="1"/>
  <c r="CC169" i="1"/>
  <c r="CC168" i="1"/>
  <c r="CC167" i="1"/>
  <c r="CC166" i="1"/>
  <c r="CC165" i="1"/>
  <c r="CC164" i="1"/>
  <c r="CC163" i="1"/>
  <c r="CC162" i="1"/>
  <c r="CC161" i="1"/>
  <c r="CC160" i="1"/>
  <c r="CC159" i="1"/>
  <c r="CC158" i="1"/>
  <c r="CC157" i="1"/>
  <c r="CC156" i="1"/>
  <c r="BZ308" i="1"/>
  <c r="BZ307" i="1"/>
  <c r="BZ306" i="1"/>
  <c r="BZ305" i="1"/>
  <c r="BZ304" i="1"/>
  <c r="BZ303" i="1"/>
  <c r="BZ302" i="1"/>
  <c r="BZ301" i="1"/>
  <c r="BZ300" i="1"/>
  <c r="BZ299" i="1"/>
  <c r="BZ298" i="1"/>
  <c r="BZ297" i="1"/>
  <c r="BZ296" i="1"/>
  <c r="BZ295" i="1"/>
  <c r="BZ294" i="1"/>
  <c r="BZ293" i="1"/>
  <c r="BZ292" i="1"/>
  <c r="BZ291" i="1"/>
  <c r="BZ290" i="1"/>
  <c r="BZ289" i="1"/>
  <c r="BZ288" i="1"/>
  <c r="BZ287" i="1"/>
  <c r="BZ286" i="1"/>
  <c r="BZ285" i="1"/>
  <c r="BZ284" i="1"/>
  <c r="BZ283" i="1"/>
  <c r="BZ282" i="1"/>
  <c r="BZ281" i="1"/>
  <c r="BZ280" i="1"/>
  <c r="BZ279" i="1"/>
  <c r="BZ278" i="1"/>
  <c r="BZ277" i="1"/>
  <c r="BZ276" i="1"/>
  <c r="BZ275" i="1"/>
  <c r="BZ274" i="1"/>
  <c r="BZ273" i="1"/>
  <c r="BZ272" i="1"/>
  <c r="BZ271" i="1"/>
  <c r="BZ270" i="1"/>
  <c r="BZ269" i="1"/>
  <c r="BZ268" i="1"/>
  <c r="BZ267" i="1"/>
  <c r="BZ266" i="1"/>
  <c r="BZ265" i="1"/>
  <c r="BZ264" i="1"/>
  <c r="BZ263" i="1"/>
  <c r="BZ262" i="1"/>
  <c r="BZ261" i="1"/>
  <c r="BZ260" i="1"/>
  <c r="BZ259" i="1"/>
  <c r="BZ258" i="1"/>
  <c r="BZ257" i="1"/>
  <c r="BZ256" i="1"/>
  <c r="BZ255" i="1"/>
  <c r="BZ254" i="1"/>
  <c r="BZ253" i="1"/>
  <c r="BZ252" i="1"/>
  <c r="BZ251" i="1"/>
  <c r="BZ250" i="1"/>
  <c r="BZ249" i="1"/>
  <c r="BZ248" i="1"/>
  <c r="BZ247" i="1"/>
  <c r="BZ246" i="1"/>
  <c r="BZ245" i="1"/>
  <c r="BZ244" i="1"/>
  <c r="BZ243" i="1"/>
  <c r="BZ242" i="1"/>
  <c r="BZ241" i="1"/>
  <c r="BZ240" i="1"/>
  <c r="BZ239" i="1"/>
  <c r="BZ238" i="1"/>
  <c r="BZ237" i="1"/>
  <c r="BZ236" i="1"/>
  <c r="BZ235" i="1"/>
  <c r="BZ234" i="1"/>
  <c r="BZ233" i="1"/>
  <c r="BZ232" i="1"/>
  <c r="BZ231" i="1"/>
  <c r="BZ230" i="1"/>
  <c r="BZ229" i="1"/>
  <c r="BZ228" i="1"/>
  <c r="BZ227" i="1"/>
  <c r="BZ226" i="1"/>
  <c r="BZ225" i="1"/>
  <c r="BZ224" i="1"/>
  <c r="BZ223" i="1"/>
  <c r="BZ222" i="1"/>
  <c r="BZ221" i="1"/>
  <c r="BZ220" i="1"/>
  <c r="BZ219" i="1"/>
  <c r="BZ218" i="1"/>
  <c r="BZ217" i="1"/>
  <c r="BZ216" i="1"/>
  <c r="BZ215" i="1"/>
  <c r="BZ214" i="1"/>
  <c r="BZ213" i="1"/>
  <c r="BZ212" i="1"/>
  <c r="BZ211" i="1"/>
  <c r="BZ210" i="1"/>
  <c r="BZ209" i="1"/>
  <c r="BZ208" i="1"/>
  <c r="BZ207" i="1"/>
  <c r="BZ206" i="1"/>
  <c r="BZ205" i="1"/>
  <c r="BZ204" i="1"/>
  <c r="BZ203" i="1"/>
  <c r="BZ202" i="1"/>
  <c r="BZ201" i="1"/>
  <c r="BZ200" i="1"/>
  <c r="BZ199" i="1"/>
  <c r="BZ198" i="1"/>
  <c r="BZ197" i="1"/>
  <c r="BZ196" i="1"/>
  <c r="BZ195" i="1"/>
  <c r="BZ194" i="1"/>
  <c r="BZ193" i="1"/>
  <c r="BZ192" i="1"/>
  <c r="BZ191" i="1"/>
  <c r="BZ190" i="1"/>
  <c r="BZ189" i="1"/>
  <c r="BZ188" i="1"/>
  <c r="BZ187" i="1"/>
  <c r="BZ186" i="1"/>
  <c r="BZ185" i="1"/>
  <c r="BZ184" i="1"/>
  <c r="BZ183" i="1"/>
  <c r="BZ182" i="1"/>
  <c r="BZ181" i="1"/>
  <c r="BZ180" i="1"/>
  <c r="BZ179" i="1"/>
  <c r="BZ178" i="1"/>
  <c r="BZ177" i="1"/>
  <c r="BZ176" i="1"/>
  <c r="BZ175" i="1"/>
  <c r="BZ174" i="1"/>
  <c r="BZ173" i="1"/>
  <c r="BZ172" i="1"/>
  <c r="BZ171" i="1"/>
  <c r="BZ170" i="1"/>
  <c r="BZ169" i="1"/>
  <c r="BZ168" i="1"/>
  <c r="BZ167" i="1"/>
  <c r="BZ166" i="1"/>
  <c r="BZ165" i="1"/>
  <c r="BZ164" i="1"/>
  <c r="BZ163" i="1"/>
  <c r="BZ162" i="1"/>
  <c r="BZ161" i="1"/>
  <c r="BZ160" i="1"/>
  <c r="BZ159" i="1"/>
  <c r="BZ158" i="1"/>
  <c r="BZ157" i="1"/>
  <c r="BZ156" i="1"/>
  <c r="BW308" i="1"/>
  <c r="BW307" i="1"/>
  <c r="BW306" i="1"/>
  <c r="BW305" i="1"/>
  <c r="BW304" i="1"/>
  <c r="BW303" i="1"/>
  <c r="BW302" i="1"/>
  <c r="BW301" i="1"/>
  <c r="BW300" i="1"/>
  <c r="BW299" i="1"/>
  <c r="BW298" i="1"/>
  <c r="BW297" i="1"/>
  <c r="BW296" i="1"/>
  <c r="BW295" i="1"/>
  <c r="BW294" i="1"/>
  <c r="BW293" i="1"/>
  <c r="BW292" i="1"/>
  <c r="BW291" i="1"/>
  <c r="BW290" i="1"/>
  <c r="BW289" i="1"/>
  <c r="BW288" i="1"/>
  <c r="BW287" i="1"/>
  <c r="BW286" i="1"/>
  <c r="BW285" i="1"/>
  <c r="BW284" i="1"/>
  <c r="BW283" i="1"/>
  <c r="BW282" i="1"/>
  <c r="BW281" i="1"/>
  <c r="BW280" i="1"/>
  <c r="BW279" i="1"/>
  <c r="BW278" i="1"/>
  <c r="BW277" i="1"/>
  <c r="BW276" i="1"/>
  <c r="BW275" i="1"/>
  <c r="BW274" i="1"/>
  <c r="BW273" i="1"/>
  <c r="BW272" i="1"/>
  <c r="BW271" i="1"/>
  <c r="BW270" i="1"/>
  <c r="BW269" i="1"/>
  <c r="BW268" i="1"/>
  <c r="BW267" i="1"/>
  <c r="BW266" i="1"/>
  <c r="BW265" i="1"/>
  <c r="BW264" i="1"/>
  <c r="BW263" i="1"/>
  <c r="BW262" i="1"/>
  <c r="BW261" i="1"/>
  <c r="BW260" i="1"/>
  <c r="BW259" i="1"/>
  <c r="BW258" i="1"/>
  <c r="BW257" i="1"/>
  <c r="BW256" i="1"/>
  <c r="BW255" i="1"/>
  <c r="BW254" i="1"/>
  <c r="BW253" i="1"/>
  <c r="BW252" i="1"/>
  <c r="BW251" i="1"/>
  <c r="BW250" i="1"/>
  <c r="BW249" i="1"/>
  <c r="BW248" i="1"/>
  <c r="BW247" i="1"/>
  <c r="BW246" i="1"/>
  <c r="BW245" i="1"/>
  <c r="BW244" i="1"/>
  <c r="BW243" i="1"/>
  <c r="BW242" i="1"/>
  <c r="BW241" i="1"/>
  <c r="BW240" i="1"/>
  <c r="BW239" i="1"/>
  <c r="BW238" i="1"/>
  <c r="BW237" i="1"/>
  <c r="BW236" i="1"/>
  <c r="BW235" i="1"/>
  <c r="BW234" i="1"/>
  <c r="BW233" i="1"/>
  <c r="BW232" i="1"/>
  <c r="BW231" i="1"/>
  <c r="BW230" i="1"/>
  <c r="BW229" i="1"/>
  <c r="BW228" i="1"/>
  <c r="BW227" i="1"/>
  <c r="BW226" i="1"/>
  <c r="BW225" i="1"/>
  <c r="BW224" i="1"/>
  <c r="BW223" i="1"/>
  <c r="BW222" i="1"/>
  <c r="BW221" i="1"/>
  <c r="BW220" i="1"/>
  <c r="BW219" i="1"/>
  <c r="BW218" i="1"/>
  <c r="BW217" i="1"/>
  <c r="BW216" i="1"/>
  <c r="BW215" i="1"/>
  <c r="BW214" i="1"/>
  <c r="BW213" i="1"/>
  <c r="BW212" i="1"/>
  <c r="BW211" i="1"/>
  <c r="BW210" i="1"/>
  <c r="BW209" i="1"/>
  <c r="BW208" i="1"/>
  <c r="BW207" i="1"/>
  <c r="BW206" i="1"/>
  <c r="BW205" i="1"/>
  <c r="BW204" i="1"/>
  <c r="BW203" i="1"/>
  <c r="BW202" i="1"/>
  <c r="BW201" i="1"/>
  <c r="BW200" i="1"/>
  <c r="BW199" i="1"/>
  <c r="BW198" i="1"/>
  <c r="BW197" i="1"/>
  <c r="BW196" i="1"/>
  <c r="BW195" i="1"/>
  <c r="BW194" i="1"/>
  <c r="BW193" i="1"/>
  <c r="BW192" i="1"/>
  <c r="BW191" i="1"/>
  <c r="BW190" i="1"/>
  <c r="BW189" i="1"/>
  <c r="BW188" i="1"/>
  <c r="BW187" i="1"/>
  <c r="BW186" i="1"/>
  <c r="BW185" i="1"/>
  <c r="BW184" i="1"/>
  <c r="BW183" i="1"/>
  <c r="BW182" i="1"/>
  <c r="BW181" i="1"/>
  <c r="BW180" i="1"/>
  <c r="BW179" i="1"/>
  <c r="BW178" i="1"/>
  <c r="BW177" i="1"/>
  <c r="BW176" i="1"/>
  <c r="BW175" i="1"/>
  <c r="BW174" i="1"/>
  <c r="BW173" i="1"/>
  <c r="BW172" i="1"/>
  <c r="BW171" i="1"/>
  <c r="BW170" i="1"/>
  <c r="BW169" i="1"/>
  <c r="BW168" i="1"/>
  <c r="BW167" i="1"/>
  <c r="BW166" i="1"/>
  <c r="BW165" i="1"/>
  <c r="BW164" i="1"/>
  <c r="BW163" i="1"/>
  <c r="BW162" i="1"/>
  <c r="BW161" i="1"/>
  <c r="BW160" i="1"/>
  <c r="BW159" i="1"/>
  <c r="BW158" i="1"/>
  <c r="BW157" i="1"/>
  <c r="BW156" i="1"/>
  <c r="BT308" i="1"/>
  <c r="BT307" i="1"/>
  <c r="BT306" i="1"/>
  <c r="BT305" i="1"/>
  <c r="BT304" i="1"/>
  <c r="BT303" i="1"/>
  <c r="BT302" i="1"/>
  <c r="BT301" i="1"/>
  <c r="BT300" i="1"/>
  <c r="BT299" i="1"/>
  <c r="BT298" i="1"/>
  <c r="BT297" i="1"/>
  <c r="BT296" i="1"/>
  <c r="BT295" i="1"/>
  <c r="BT294" i="1"/>
  <c r="BT293" i="1"/>
  <c r="BT292" i="1"/>
  <c r="BT291" i="1"/>
  <c r="BT290" i="1"/>
  <c r="BT289" i="1"/>
  <c r="BT288" i="1"/>
  <c r="BT287" i="1"/>
  <c r="BT286" i="1"/>
  <c r="BT285" i="1"/>
  <c r="BT284" i="1"/>
  <c r="BT283" i="1"/>
  <c r="BT282" i="1"/>
  <c r="BT281" i="1"/>
  <c r="BT280" i="1"/>
  <c r="BT279" i="1"/>
  <c r="BT278" i="1"/>
  <c r="BT277" i="1"/>
  <c r="BT276" i="1"/>
  <c r="BT275" i="1"/>
  <c r="BT274" i="1"/>
  <c r="BT273" i="1"/>
  <c r="BT272" i="1"/>
  <c r="BT271" i="1"/>
  <c r="BT270" i="1"/>
  <c r="BT269" i="1"/>
  <c r="BT268" i="1"/>
  <c r="BT267" i="1"/>
  <c r="BT266" i="1"/>
  <c r="BT265" i="1"/>
  <c r="BT264" i="1"/>
  <c r="BT263" i="1"/>
  <c r="BT262" i="1"/>
  <c r="BT261" i="1"/>
  <c r="BT260" i="1"/>
  <c r="BT259" i="1"/>
  <c r="BT258" i="1"/>
  <c r="BT257" i="1"/>
  <c r="BT256" i="1"/>
  <c r="BT255" i="1"/>
  <c r="BT254" i="1"/>
  <c r="BT253" i="1"/>
  <c r="BT252" i="1"/>
  <c r="BT251" i="1"/>
  <c r="BT250" i="1"/>
  <c r="BT249" i="1"/>
  <c r="BT248" i="1"/>
  <c r="BT247" i="1"/>
  <c r="BT246" i="1"/>
  <c r="BT245" i="1"/>
  <c r="BT244" i="1"/>
  <c r="BT243" i="1"/>
  <c r="BT242" i="1"/>
  <c r="BT241" i="1"/>
  <c r="BT240" i="1"/>
  <c r="BT239" i="1"/>
  <c r="BT238" i="1"/>
  <c r="BT237" i="1"/>
  <c r="BT236" i="1"/>
  <c r="BT235" i="1"/>
  <c r="BT234" i="1"/>
  <c r="BT233" i="1"/>
  <c r="BT232" i="1"/>
  <c r="BT231" i="1"/>
  <c r="BT230" i="1"/>
  <c r="BT229" i="1"/>
  <c r="BT228" i="1"/>
  <c r="BT227" i="1"/>
  <c r="BT226" i="1"/>
  <c r="BT225" i="1"/>
  <c r="BT224" i="1"/>
  <c r="BT223" i="1"/>
  <c r="BT222" i="1"/>
  <c r="BT221" i="1"/>
  <c r="BT220" i="1"/>
  <c r="BT219" i="1"/>
  <c r="BT218" i="1"/>
  <c r="BT217" i="1"/>
  <c r="BT216" i="1"/>
  <c r="BT215" i="1"/>
  <c r="BT214" i="1"/>
  <c r="BT213" i="1"/>
  <c r="BT212" i="1"/>
  <c r="BT211" i="1"/>
  <c r="BT210" i="1"/>
  <c r="BT209" i="1"/>
  <c r="BT208" i="1"/>
  <c r="BT207" i="1"/>
  <c r="BT206" i="1"/>
  <c r="BT205" i="1"/>
  <c r="BT204" i="1"/>
  <c r="BT203" i="1"/>
  <c r="BT202" i="1"/>
  <c r="BT201" i="1"/>
  <c r="BT200" i="1"/>
  <c r="BT199" i="1"/>
  <c r="BT198" i="1"/>
  <c r="BT197" i="1"/>
  <c r="BT196" i="1"/>
  <c r="BT195" i="1"/>
  <c r="BT194" i="1"/>
  <c r="BT193" i="1"/>
  <c r="BT192" i="1"/>
  <c r="BT191" i="1"/>
  <c r="BT190" i="1"/>
  <c r="BT189" i="1"/>
  <c r="BT188" i="1"/>
  <c r="BT187" i="1"/>
  <c r="BT186" i="1"/>
  <c r="BT185" i="1"/>
  <c r="BT184" i="1"/>
  <c r="BT183" i="1"/>
  <c r="BT182" i="1"/>
  <c r="BT181" i="1"/>
  <c r="BT180" i="1"/>
  <c r="BT179" i="1"/>
  <c r="BT178" i="1"/>
  <c r="BT177" i="1"/>
  <c r="BT176" i="1"/>
  <c r="BT175" i="1"/>
  <c r="BT174" i="1"/>
  <c r="BT173" i="1"/>
  <c r="BT172" i="1"/>
  <c r="BT171" i="1"/>
  <c r="BT170" i="1"/>
  <c r="BT169" i="1"/>
  <c r="BT168" i="1"/>
  <c r="BT167" i="1"/>
  <c r="BT166" i="1"/>
  <c r="BT165" i="1"/>
  <c r="BT164" i="1"/>
  <c r="BT163" i="1"/>
  <c r="BT162" i="1"/>
  <c r="BT161" i="1"/>
  <c r="BT160" i="1"/>
  <c r="BT159" i="1"/>
  <c r="BT158" i="1"/>
  <c r="BT157" i="1"/>
  <c r="BT156" i="1"/>
  <c r="BQ308" i="1"/>
  <c r="BQ307" i="1"/>
  <c r="BQ306" i="1"/>
  <c r="BQ305" i="1"/>
  <c r="BQ304" i="1"/>
  <c r="BQ303" i="1"/>
  <c r="BQ302" i="1"/>
  <c r="BQ301" i="1"/>
  <c r="BQ300" i="1"/>
  <c r="BQ299" i="1"/>
  <c r="BQ298" i="1"/>
  <c r="BQ297" i="1"/>
  <c r="BQ296" i="1"/>
  <c r="BQ295" i="1"/>
  <c r="BQ294" i="1"/>
  <c r="BQ293" i="1"/>
  <c r="BQ292" i="1"/>
  <c r="BQ291" i="1"/>
  <c r="BQ290" i="1"/>
  <c r="BQ289" i="1"/>
  <c r="BQ288" i="1"/>
  <c r="BQ287" i="1"/>
  <c r="BQ286" i="1"/>
  <c r="BQ285" i="1"/>
  <c r="BQ284" i="1"/>
  <c r="BQ283" i="1"/>
  <c r="BQ282" i="1"/>
  <c r="BQ281" i="1"/>
  <c r="BQ280" i="1"/>
  <c r="BQ279" i="1"/>
  <c r="BQ278" i="1"/>
  <c r="BQ277" i="1"/>
  <c r="BQ276" i="1"/>
  <c r="BQ275" i="1"/>
  <c r="BQ274" i="1"/>
  <c r="BQ273" i="1"/>
  <c r="BQ272" i="1"/>
  <c r="BQ271" i="1"/>
  <c r="BQ270" i="1"/>
  <c r="BQ269" i="1"/>
  <c r="BQ268" i="1"/>
  <c r="BQ267" i="1"/>
  <c r="BQ266" i="1"/>
  <c r="BQ265" i="1"/>
  <c r="BQ264" i="1"/>
  <c r="BQ263" i="1"/>
  <c r="BQ262" i="1"/>
  <c r="BQ261" i="1"/>
  <c r="BQ260" i="1"/>
  <c r="BQ259" i="1"/>
  <c r="BQ258" i="1"/>
  <c r="BQ257" i="1"/>
  <c r="BQ256" i="1"/>
  <c r="BQ255" i="1"/>
  <c r="BQ254" i="1"/>
  <c r="BQ253" i="1"/>
  <c r="BQ252" i="1"/>
  <c r="BQ251" i="1"/>
  <c r="BQ250" i="1"/>
  <c r="BQ249" i="1"/>
  <c r="BQ248" i="1"/>
  <c r="BQ247" i="1"/>
  <c r="BQ246" i="1"/>
  <c r="BQ245" i="1"/>
  <c r="BQ244" i="1"/>
  <c r="BQ243" i="1"/>
  <c r="BQ242" i="1"/>
  <c r="BQ241" i="1"/>
  <c r="BQ240" i="1"/>
  <c r="BQ239" i="1"/>
  <c r="BQ238" i="1"/>
  <c r="BQ237" i="1"/>
  <c r="BQ236" i="1"/>
  <c r="BQ235" i="1"/>
  <c r="BQ234" i="1"/>
  <c r="BQ233" i="1"/>
  <c r="BQ232" i="1"/>
  <c r="BQ231" i="1"/>
  <c r="BQ230" i="1"/>
  <c r="BQ229" i="1"/>
  <c r="BQ228" i="1"/>
  <c r="BQ227" i="1"/>
  <c r="BQ226" i="1"/>
  <c r="BQ225" i="1"/>
  <c r="BQ224" i="1"/>
  <c r="BQ223" i="1"/>
  <c r="BQ222" i="1"/>
  <c r="BQ221" i="1"/>
  <c r="BQ220" i="1"/>
  <c r="BQ219" i="1"/>
  <c r="BQ218" i="1"/>
  <c r="BQ217" i="1"/>
  <c r="BQ216" i="1"/>
  <c r="BQ215" i="1"/>
  <c r="BQ214" i="1"/>
  <c r="BQ213" i="1"/>
  <c r="BQ212" i="1"/>
  <c r="BQ211" i="1"/>
  <c r="BQ210" i="1"/>
  <c r="BQ209" i="1"/>
  <c r="BQ208" i="1"/>
  <c r="BQ207" i="1"/>
  <c r="BQ206" i="1"/>
  <c r="BQ205" i="1"/>
  <c r="BQ204" i="1"/>
  <c r="BQ203" i="1"/>
  <c r="BQ202" i="1"/>
  <c r="BQ201" i="1"/>
  <c r="BQ200" i="1"/>
  <c r="BQ199" i="1"/>
  <c r="BQ198" i="1"/>
  <c r="BQ197" i="1"/>
  <c r="BQ196" i="1"/>
  <c r="BQ195" i="1"/>
  <c r="BQ194" i="1"/>
  <c r="BQ193" i="1"/>
  <c r="BQ192" i="1"/>
  <c r="BQ191" i="1"/>
  <c r="BQ190" i="1"/>
  <c r="BQ189" i="1"/>
  <c r="BQ188" i="1"/>
  <c r="BQ187" i="1"/>
  <c r="BQ186" i="1"/>
  <c r="BQ185" i="1"/>
  <c r="BQ184" i="1"/>
  <c r="BQ183" i="1"/>
  <c r="BQ182" i="1"/>
  <c r="BQ181" i="1"/>
  <c r="BQ180" i="1"/>
  <c r="BQ179" i="1"/>
  <c r="BQ178" i="1"/>
  <c r="BQ177" i="1"/>
  <c r="BQ176" i="1"/>
  <c r="BQ175" i="1"/>
  <c r="BQ174" i="1"/>
  <c r="BQ173" i="1"/>
  <c r="BQ172" i="1"/>
  <c r="BQ171" i="1"/>
  <c r="BQ170" i="1"/>
  <c r="BQ169" i="1"/>
  <c r="BQ168" i="1"/>
  <c r="BQ167" i="1"/>
  <c r="BQ166" i="1"/>
  <c r="BQ165" i="1"/>
  <c r="BQ164" i="1"/>
  <c r="BQ163" i="1"/>
  <c r="BQ162" i="1"/>
  <c r="BQ161" i="1"/>
  <c r="BQ160" i="1"/>
  <c r="BQ159" i="1"/>
  <c r="BQ158" i="1"/>
  <c r="BQ157" i="1"/>
  <c r="BQ156" i="1"/>
  <c r="BN308" i="1"/>
  <c r="BN307" i="1"/>
  <c r="BN306" i="1"/>
  <c r="BN305" i="1"/>
  <c r="BN304" i="1"/>
  <c r="BN303" i="1"/>
  <c r="BN302" i="1"/>
  <c r="BN301" i="1"/>
  <c r="BN300" i="1"/>
  <c r="BN299" i="1"/>
  <c r="BN298" i="1"/>
  <c r="BN297" i="1"/>
  <c r="BN296" i="1"/>
  <c r="BN295" i="1"/>
  <c r="BN294" i="1"/>
  <c r="BN293" i="1"/>
  <c r="BN292" i="1"/>
  <c r="BN291" i="1"/>
  <c r="BN290" i="1"/>
  <c r="BN289" i="1"/>
  <c r="BN288" i="1"/>
  <c r="BN287" i="1"/>
  <c r="BN286" i="1"/>
  <c r="BN285" i="1"/>
  <c r="BN284" i="1"/>
  <c r="BN283" i="1"/>
  <c r="BN282" i="1"/>
  <c r="BN281" i="1"/>
  <c r="BN280" i="1"/>
  <c r="BN279" i="1"/>
  <c r="BN278" i="1"/>
  <c r="BN277" i="1"/>
  <c r="BN276" i="1"/>
  <c r="BN275" i="1"/>
  <c r="BN274" i="1"/>
  <c r="BN273" i="1"/>
  <c r="BN272" i="1"/>
  <c r="BN271" i="1"/>
  <c r="BN270" i="1"/>
  <c r="BN269" i="1"/>
  <c r="BN268" i="1"/>
  <c r="BN267" i="1"/>
  <c r="BN266" i="1"/>
  <c r="BN265" i="1"/>
  <c r="BN264" i="1"/>
  <c r="BN263" i="1"/>
  <c r="BN262" i="1"/>
  <c r="BN261" i="1"/>
  <c r="BN260" i="1"/>
  <c r="BN259" i="1"/>
  <c r="BN258" i="1"/>
  <c r="BN257" i="1"/>
  <c r="BN256" i="1"/>
  <c r="BN255" i="1"/>
  <c r="BN254" i="1"/>
  <c r="BN253" i="1"/>
  <c r="BN252" i="1"/>
  <c r="BN251" i="1"/>
  <c r="BN250" i="1"/>
  <c r="BN249" i="1"/>
  <c r="BN248" i="1"/>
  <c r="BN247" i="1"/>
  <c r="BN246" i="1"/>
  <c r="BN245" i="1"/>
  <c r="BN244" i="1"/>
  <c r="BN243" i="1"/>
  <c r="BN242" i="1"/>
  <c r="BN241" i="1"/>
  <c r="BN240" i="1"/>
  <c r="BN239" i="1"/>
  <c r="BN238" i="1"/>
  <c r="BN237" i="1"/>
  <c r="BN236" i="1"/>
  <c r="BN235" i="1"/>
  <c r="BN234" i="1"/>
  <c r="BN233" i="1"/>
  <c r="BN232" i="1"/>
  <c r="BN231" i="1"/>
  <c r="BN230" i="1"/>
  <c r="BN229" i="1"/>
  <c r="BN228" i="1"/>
  <c r="BN227" i="1"/>
  <c r="BN226" i="1"/>
  <c r="BN225" i="1"/>
  <c r="BN224" i="1"/>
  <c r="BN223" i="1"/>
  <c r="BN222" i="1"/>
  <c r="BN221" i="1"/>
  <c r="BN220" i="1"/>
  <c r="BN219" i="1"/>
  <c r="BN218" i="1"/>
  <c r="BN217" i="1"/>
  <c r="BN216" i="1"/>
  <c r="BN215" i="1"/>
  <c r="BN214" i="1"/>
  <c r="BN213" i="1"/>
  <c r="BN212" i="1"/>
  <c r="BN211" i="1"/>
  <c r="BN210" i="1"/>
  <c r="BN209" i="1"/>
  <c r="BN208" i="1"/>
  <c r="BN207" i="1"/>
  <c r="BN206" i="1"/>
  <c r="BN205" i="1"/>
  <c r="BN204" i="1"/>
  <c r="BN203" i="1"/>
  <c r="BN202" i="1"/>
  <c r="BN201" i="1"/>
  <c r="BN200" i="1"/>
  <c r="BN199" i="1"/>
  <c r="BN198" i="1"/>
  <c r="BN197" i="1"/>
  <c r="BN196" i="1"/>
  <c r="BN195" i="1"/>
  <c r="BN194" i="1"/>
  <c r="BN193" i="1"/>
  <c r="BN192" i="1"/>
  <c r="BN191" i="1"/>
  <c r="BN190" i="1"/>
  <c r="BN189" i="1"/>
  <c r="BN188" i="1"/>
  <c r="BN187" i="1"/>
  <c r="BN186" i="1"/>
  <c r="BN185" i="1"/>
  <c r="BN184" i="1"/>
  <c r="BN183" i="1"/>
  <c r="BN182" i="1"/>
  <c r="BN181" i="1"/>
  <c r="BN180" i="1"/>
  <c r="BN179" i="1"/>
  <c r="BN178" i="1"/>
  <c r="BN177" i="1"/>
  <c r="BN176" i="1"/>
  <c r="BN175" i="1"/>
  <c r="BN174" i="1"/>
  <c r="BN173" i="1"/>
  <c r="BN172" i="1"/>
  <c r="BN171" i="1"/>
  <c r="BN170" i="1"/>
  <c r="BN169" i="1"/>
  <c r="BN168" i="1"/>
  <c r="BN167" i="1"/>
  <c r="BN166" i="1"/>
  <c r="BN165" i="1"/>
  <c r="BN164" i="1"/>
  <c r="BN163" i="1"/>
  <c r="BN162" i="1"/>
  <c r="BN161" i="1"/>
  <c r="BN160" i="1"/>
  <c r="BN159" i="1"/>
  <c r="BN158" i="1"/>
  <c r="BN157" i="1"/>
  <c r="BN156" i="1"/>
  <c r="BK308" i="1"/>
  <c r="BK307" i="1"/>
  <c r="BK306" i="1"/>
  <c r="BK305" i="1"/>
  <c r="BK304" i="1"/>
  <c r="BK303" i="1"/>
  <c r="BK302" i="1"/>
  <c r="BK301" i="1"/>
  <c r="BK300" i="1"/>
  <c r="BK299" i="1"/>
  <c r="BK298" i="1"/>
  <c r="BK297" i="1"/>
  <c r="BK296" i="1"/>
  <c r="BK295" i="1"/>
  <c r="BK294" i="1"/>
  <c r="BK293" i="1"/>
  <c r="BK292" i="1"/>
  <c r="BK291" i="1"/>
  <c r="BK290" i="1"/>
  <c r="BK289" i="1"/>
  <c r="BK288" i="1"/>
  <c r="BK287" i="1"/>
  <c r="BK286" i="1"/>
  <c r="BK285" i="1"/>
  <c r="BK284" i="1"/>
  <c r="BK283" i="1"/>
  <c r="BK282" i="1"/>
  <c r="BK281" i="1"/>
  <c r="BK280" i="1"/>
  <c r="BK279" i="1"/>
  <c r="BK278" i="1"/>
  <c r="BK277" i="1"/>
  <c r="BK276" i="1"/>
  <c r="BK275" i="1"/>
  <c r="BK274" i="1"/>
  <c r="BK273" i="1"/>
  <c r="BK272" i="1"/>
  <c r="BK271" i="1"/>
  <c r="BK270" i="1"/>
  <c r="BK269" i="1"/>
  <c r="BK268" i="1"/>
  <c r="BK267" i="1"/>
  <c r="BK266" i="1"/>
  <c r="BK265" i="1"/>
  <c r="BK264" i="1"/>
  <c r="BK263" i="1"/>
  <c r="BK262" i="1"/>
  <c r="BK261" i="1"/>
  <c r="BK260" i="1"/>
  <c r="BK259" i="1"/>
  <c r="BK258" i="1"/>
  <c r="BK257" i="1"/>
  <c r="BK256" i="1"/>
  <c r="BK255" i="1"/>
  <c r="BK254" i="1"/>
  <c r="BK253" i="1"/>
  <c r="BK252" i="1"/>
  <c r="BK251" i="1"/>
  <c r="BK250" i="1"/>
  <c r="BK249" i="1"/>
  <c r="BK248" i="1"/>
  <c r="BK247" i="1"/>
  <c r="BK246" i="1"/>
  <c r="BK245" i="1"/>
  <c r="BK244" i="1"/>
  <c r="BK243" i="1"/>
  <c r="BK242" i="1"/>
  <c r="BK241" i="1"/>
  <c r="BK240" i="1"/>
  <c r="BK239" i="1"/>
  <c r="BK238" i="1"/>
  <c r="BK237" i="1"/>
  <c r="BK236" i="1"/>
  <c r="BK235" i="1"/>
  <c r="BK234" i="1"/>
  <c r="BK233" i="1"/>
  <c r="BK232" i="1"/>
  <c r="BK231" i="1"/>
  <c r="BK230" i="1"/>
  <c r="BK229" i="1"/>
  <c r="BK228" i="1"/>
  <c r="BK227" i="1"/>
  <c r="BK226" i="1"/>
  <c r="BK225" i="1"/>
  <c r="BK224" i="1"/>
  <c r="BK223" i="1"/>
  <c r="BK222" i="1"/>
  <c r="BK221" i="1"/>
  <c r="BK220" i="1"/>
  <c r="BK219" i="1"/>
  <c r="BK218" i="1"/>
  <c r="BK217" i="1"/>
  <c r="BK216" i="1"/>
  <c r="BK215" i="1"/>
  <c r="BK214" i="1"/>
  <c r="BK213" i="1"/>
  <c r="BK212" i="1"/>
  <c r="BK211" i="1"/>
  <c r="BK210" i="1"/>
  <c r="BK209" i="1"/>
  <c r="BK208" i="1"/>
  <c r="BK207" i="1"/>
  <c r="BK206" i="1"/>
  <c r="BK205" i="1"/>
  <c r="BK204" i="1"/>
  <c r="BK203" i="1"/>
  <c r="BK202" i="1"/>
  <c r="BK201" i="1"/>
  <c r="BK200" i="1"/>
  <c r="BK199" i="1"/>
  <c r="BK198" i="1"/>
  <c r="BK197" i="1"/>
  <c r="BK196" i="1"/>
  <c r="BK195" i="1"/>
  <c r="BK194" i="1"/>
  <c r="BK193" i="1"/>
  <c r="BK192" i="1"/>
  <c r="BK191" i="1"/>
  <c r="BK190" i="1"/>
  <c r="BK189" i="1"/>
  <c r="BK188" i="1"/>
  <c r="BK187" i="1"/>
  <c r="BK186" i="1"/>
  <c r="BK185" i="1"/>
  <c r="BK184" i="1"/>
  <c r="BK183" i="1"/>
  <c r="BK182" i="1"/>
  <c r="BK181" i="1"/>
  <c r="BK180" i="1"/>
  <c r="BK179" i="1"/>
  <c r="BK178" i="1"/>
  <c r="BK177" i="1"/>
  <c r="BK176" i="1"/>
  <c r="BK175" i="1"/>
  <c r="BK174" i="1"/>
  <c r="BK173" i="1"/>
  <c r="BK172" i="1"/>
  <c r="BK171" i="1"/>
  <c r="BK170" i="1"/>
  <c r="BK169" i="1"/>
  <c r="BK168" i="1"/>
  <c r="BK167" i="1"/>
  <c r="BK166" i="1"/>
  <c r="BK165" i="1"/>
  <c r="BK164" i="1"/>
  <c r="BK163" i="1"/>
  <c r="BK162" i="1"/>
  <c r="BK161" i="1"/>
  <c r="BK160" i="1"/>
  <c r="BK159" i="1"/>
  <c r="BK158" i="1"/>
  <c r="BK157" i="1"/>
  <c r="BK156" i="1"/>
  <c r="BH308" i="1"/>
  <c r="BH307" i="1"/>
  <c r="BH306" i="1"/>
  <c r="BH305" i="1"/>
  <c r="BH304" i="1"/>
  <c r="BH303" i="1"/>
  <c r="BH302" i="1"/>
  <c r="BH301" i="1"/>
  <c r="BH300" i="1"/>
  <c r="BH299" i="1"/>
  <c r="BH298" i="1"/>
  <c r="BH297" i="1"/>
  <c r="BH296" i="1"/>
  <c r="BH295" i="1"/>
  <c r="BH294" i="1"/>
  <c r="BH293" i="1"/>
  <c r="BH292" i="1"/>
  <c r="BH291" i="1"/>
  <c r="BH290" i="1"/>
  <c r="BH289" i="1"/>
  <c r="BH288" i="1"/>
  <c r="BH287" i="1"/>
  <c r="BH286" i="1"/>
  <c r="BH285" i="1"/>
  <c r="BH284" i="1"/>
  <c r="BH283" i="1"/>
  <c r="BH282" i="1"/>
  <c r="BH281" i="1"/>
  <c r="BH280" i="1"/>
  <c r="BH279" i="1"/>
  <c r="BH278" i="1"/>
  <c r="BH277" i="1"/>
  <c r="BH276" i="1"/>
  <c r="BH275" i="1"/>
  <c r="BH274" i="1"/>
  <c r="BH273" i="1"/>
  <c r="BH272" i="1"/>
  <c r="BH271" i="1"/>
  <c r="BH270" i="1"/>
  <c r="BH269" i="1"/>
  <c r="BH268" i="1"/>
  <c r="BH267" i="1"/>
  <c r="BH266" i="1"/>
  <c r="BH265" i="1"/>
  <c r="BH264" i="1"/>
  <c r="BH263" i="1"/>
  <c r="BH262" i="1"/>
  <c r="BH261" i="1"/>
  <c r="BH260" i="1"/>
  <c r="BH259" i="1"/>
  <c r="BH258" i="1"/>
  <c r="BH257" i="1"/>
  <c r="BH256" i="1"/>
  <c r="BH255" i="1"/>
  <c r="BH254" i="1"/>
  <c r="BH253" i="1"/>
  <c r="BH252" i="1"/>
  <c r="BH251" i="1"/>
  <c r="BH250" i="1"/>
  <c r="BH249" i="1"/>
  <c r="BH248" i="1"/>
  <c r="BH247" i="1"/>
  <c r="BH246" i="1"/>
  <c r="BH245" i="1"/>
  <c r="BH244" i="1"/>
  <c r="BH243" i="1"/>
  <c r="BH242" i="1"/>
  <c r="BH241" i="1"/>
  <c r="BH240" i="1"/>
  <c r="BH239" i="1"/>
  <c r="BH238" i="1"/>
  <c r="BH237" i="1"/>
  <c r="BH236" i="1"/>
  <c r="BH235" i="1"/>
  <c r="BH234" i="1"/>
  <c r="BH233" i="1"/>
  <c r="BH232" i="1"/>
  <c r="BH231" i="1"/>
  <c r="BH230" i="1"/>
  <c r="BH229" i="1"/>
  <c r="BH228" i="1"/>
  <c r="BH227" i="1"/>
  <c r="BH226" i="1"/>
  <c r="BH225" i="1"/>
  <c r="BH224" i="1"/>
  <c r="BH223" i="1"/>
  <c r="BH222" i="1"/>
  <c r="BH221" i="1"/>
  <c r="BH220" i="1"/>
  <c r="BH219" i="1"/>
  <c r="BH218" i="1"/>
  <c r="BH217" i="1"/>
  <c r="BH216" i="1"/>
  <c r="BH215" i="1"/>
  <c r="BH214" i="1"/>
  <c r="BH213" i="1"/>
  <c r="BH212" i="1"/>
  <c r="BH211" i="1"/>
  <c r="BH210" i="1"/>
  <c r="BH209" i="1"/>
  <c r="BH208" i="1"/>
  <c r="BH207" i="1"/>
  <c r="BH206" i="1"/>
  <c r="BH205" i="1"/>
  <c r="BH204" i="1"/>
  <c r="BH203" i="1"/>
  <c r="BH202" i="1"/>
  <c r="BH201" i="1"/>
  <c r="BH200" i="1"/>
  <c r="BH199" i="1"/>
  <c r="BH198" i="1"/>
  <c r="BH197" i="1"/>
  <c r="BH196" i="1"/>
  <c r="BH195" i="1"/>
  <c r="BH194" i="1"/>
  <c r="BH193" i="1"/>
  <c r="BH192" i="1"/>
  <c r="BH191" i="1"/>
  <c r="BH190" i="1"/>
  <c r="BH189" i="1"/>
  <c r="BH188" i="1"/>
  <c r="BH187" i="1"/>
  <c r="BH186" i="1"/>
  <c r="BH185" i="1"/>
  <c r="BH184" i="1"/>
  <c r="BH183" i="1"/>
  <c r="BH182" i="1"/>
  <c r="BH181" i="1"/>
  <c r="BH180" i="1"/>
  <c r="BH179" i="1"/>
  <c r="BH178" i="1"/>
  <c r="BH177" i="1"/>
  <c r="BH176" i="1"/>
  <c r="BH175" i="1"/>
  <c r="BH174" i="1"/>
  <c r="BH173" i="1"/>
  <c r="BH172" i="1"/>
  <c r="BH171" i="1"/>
  <c r="BH170" i="1"/>
  <c r="BH169" i="1"/>
  <c r="BH168" i="1"/>
  <c r="BH167" i="1"/>
  <c r="BH166" i="1"/>
  <c r="BH165" i="1"/>
  <c r="BH164" i="1"/>
  <c r="BH163" i="1"/>
  <c r="BH162" i="1"/>
  <c r="BH161" i="1"/>
  <c r="BH160" i="1"/>
  <c r="BH159" i="1"/>
  <c r="BH158" i="1"/>
  <c r="BH157" i="1"/>
  <c r="BH156" i="1"/>
  <c r="BE308" i="1"/>
  <c r="BE307" i="1"/>
  <c r="BE306" i="1"/>
  <c r="BE305" i="1"/>
  <c r="BE304" i="1"/>
  <c r="BE303" i="1"/>
  <c r="BE302" i="1"/>
  <c r="BE301" i="1"/>
  <c r="BE300" i="1"/>
  <c r="BE299" i="1"/>
  <c r="BE298" i="1"/>
  <c r="BE297" i="1"/>
  <c r="BE296" i="1"/>
  <c r="BE295" i="1"/>
  <c r="BE294" i="1"/>
  <c r="BE293" i="1"/>
  <c r="BE292" i="1"/>
  <c r="BE291" i="1"/>
  <c r="BE290" i="1"/>
  <c r="BE289" i="1"/>
  <c r="BE288" i="1"/>
  <c r="BE287" i="1"/>
  <c r="BE286" i="1"/>
  <c r="BE285" i="1"/>
  <c r="BE284" i="1"/>
  <c r="BE283" i="1"/>
  <c r="BE282" i="1"/>
  <c r="BE281" i="1"/>
  <c r="BE280" i="1"/>
  <c r="BE279" i="1"/>
  <c r="BE278" i="1"/>
  <c r="BE277" i="1"/>
  <c r="BE276" i="1"/>
  <c r="BE275" i="1"/>
  <c r="BE274" i="1"/>
  <c r="BE273" i="1"/>
  <c r="BE272" i="1"/>
  <c r="BE271" i="1"/>
  <c r="BE270" i="1"/>
  <c r="BE269" i="1"/>
  <c r="BE268" i="1"/>
  <c r="BE267" i="1"/>
  <c r="BE266" i="1"/>
  <c r="BE265" i="1"/>
  <c r="BE264" i="1"/>
  <c r="BE263" i="1"/>
  <c r="BE262" i="1"/>
  <c r="BE261" i="1"/>
  <c r="BE260" i="1"/>
  <c r="BE259" i="1"/>
  <c r="BE258" i="1"/>
  <c r="BE257" i="1"/>
  <c r="BE256" i="1"/>
  <c r="BE255" i="1"/>
  <c r="BE254" i="1"/>
  <c r="BE253" i="1"/>
  <c r="BE252" i="1"/>
  <c r="BE251" i="1"/>
  <c r="BE250" i="1"/>
  <c r="BE249" i="1"/>
  <c r="BE248" i="1"/>
  <c r="BE247" i="1"/>
  <c r="BE246" i="1"/>
  <c r="BE245" i="1"/>
  <c r="BE244" i="1"/>
  <c r="BE243" i="1"/>
  <c r="BE242" i="1"/>
  <c r="BE241" i="1"/>
  <c r="BE240" i="1"/>
  <c r="BE239" i="1"/>
  <c r="BE238" i="1"/>
  <c r="BE237" i="1"/>
  <c r="BE236" i="1"/>
  <c r="BE235" i="1"/>
  <c r="BE234" i="1"/>
  <c r="BE233" i="1"/>
  <c r="BE232" i="1"/>
  <c r="BE231" i="1"/>
  <c r="BE230" i="1"/>
  <c r="BE229" i="1"/>
  <c r="BE228" i="1"/>
  <c r="BE227" i="1"/>
  <c r="BE226" i="1"/>
  <c r="BE225" i="1"/>
  <c r="BE224" i="1"/>
  <c r="BE223" i="1"/>
  <c r="BE222" i="1"/>
  <c r="BE221" i="1"/>
  <c r="BE220" i="1"/>
  <c r="BE219" i="1"/>
  <c r="BE218" i="1"/>
  <c r="BE217" i="1"/>
  <c r="BE216" i="1"/>
  <c r="BE215" i="1"/>
  <c r="BE214" i="1"/>
  <c r="BE213" i="1"/>
  <c r="BE212" i="1"/>
  <c r="BE211" i="1"/>
  <c r="BE210" i="1"/>
  <c r="BE209" i="1"/>
  <c r="BE208" i="1"/>
  <c r="BE207" i="1"/>
  <c r="BE206" i="1"/>
  <c r="BE205" i="1"/>
  <c r="BE204" i="1"/>
  <c r="BE203" i="1"/>
  <c r="BE202" i="1"/>
  <c r="BE201" i="1"/>
  <c r="BE200" i="1"/>
  <c r="BE199" i="1"/>
  <c r="BE198" i="1"/>
  <c r="BE197" i="1"/>
  <c r="BE196" i="1"/>
  <c r="BE195" i="1"/>
  <c r="BE194" i="1"/>
  <c r="BE193" i="1"/>
  <c r="BE192" i="1"/>
  <c r="BE191" i="1"/>
  <c r="BE190" i="1"/>
  <c r="BE189" i="1"/>
  <c r="BE188" i="1"/>
  <c r="BE187" i="1"/>
  <c r="BE186" i="1"/>
  <c r="BE185" i="1"/>
  <c r="BE184" i="1"/>
  <c r="BE183" i="1"/>
  <c r="BE182" i="1"/>
  <c r="BE181" i="1"/>
  <c r="BE180" i="1"/>
  <c r="BE179" i="1"/>
  <c r="BE178" i="1"/>
  <c r="BE177" i="1"/>
  <c r="BE176" i="1"/>
  <c r="BE175" i="1"/>
  <c r="BE174" i="1"/>
  <c r="BE173" i="1"/>
  <c r="BE172" i="1"/>
  <c r="BE171" i="1"/>
  <c r="BE170" i="1"/>
  <c r="BE169" i="1"/>
  <c r="BE168" i="1"/>
  <c r="BE167" i="1"/>
  <c r="BE166" i="1"/>
  <c r="BE165" i="1"/>
  <c r="BE164" i="1"/>
  <c r="BE163" i="1"/>
  <c r="BE162" i="1"/>
  <c r="BE161" i="1"/>
  <c r="BE160" i="1"/>
  <c r="BE159" i="1"/>
  <c r="BE158" i="1"/>
  <c r="BE157" i="1"/>
  <c r="BE156" i="1"/>
  <c r="BB308" i="1"/>
  <c r="BB307" i="1"/>
  <c r="BB306" i="1"/>
  <c r="BB305" i="1"/>
  <c r="BB304" i="1"/>
  <c r="BB303" i="1"/>
  <c r="BB302" i="1"/>
  <c r="BB301" i="1"/>
  <c r="BB300" i="1"/>
  <c r="BB299" i="1"/>
  <c r="BB298" i="1"/>
  <c r="BB297" i="1"/>
  <c r="BB296" i="1"/>
  <c r="BB295" i="1"/>
  <c r="BB294" i="1"/>
  <c r="BB293" i="1"/>
  <c r="BB292" i="1"/>
  <c r="BB291" i="1"/>
  <c r="BB290" i="1"/>
  <c r="BB289" i="1"/>
  <c r="BB288" i="1"/>
  <c r="BB287" i="1"/>
  <c r="BB286" i="1"/>
  <c r="BB285" i="1"/>
  <c r="BB284" i="1"/>
  <c r="BB283" i="1"/>
  <c r="BB282" i="1"/>
  <c r="BB281" i="1"/>
  <c r="BB280" i="1"/>
  <c r="BB279" i="1"/>
  <c r="BB278" i="1"/>
  <c r="BB277" i="1"/>
  <c r="BB276" i="1"/>
  <c r="BB275" i="1"/>
  <c r="BB274" i="1"/>
  <c r="BB273" i="1"/>
  <c r="BB272" i="1"/>
  <c r="BB271" i="1"/>
  <c r="BB270" i="1"/>
  <c r="BB269" i="1"/>
  <c r="BB268" i="1"/>
  <c r="BB267" i="1"/>
  <c r="BB266" i="1"/>
  <c r="BB265" i="1"/>
  <c r="BB264" i="1"/>
  <c r="BB263" i="1"/>
  <c r="BB262" i="1"/>
  <c r="BB261" i="1"/>
  <c r="BB260" i="1"/>
  <c r="BB259" i="1"/>
  <c r="BB258" i="1"/>
  <c r="BB257" i="1"/>
  <c r="BB256" i="1"/>
  <c r="BB255" i="1"/>
  <c r="BB254" i="1"/>
  <c r="BB253" i="1"/>
  <c r="BB252" i="1"/>
  <c r="BB251" i="1"/>
  <c r="BB250" i="1"/>
  <c r="BB249" i="1"/>
  <c r="BB248" i="1"/>
  <c r="BB247" i="1"/>
  <c r="BB246" i="1"/>
  <c r="BB245" i="1"/>
  <c r="BB244" i="1"/>
  <c r="BB243" i="1"/>
  <c r="BB242" i="1"/>
  <c r="BB241" i="1"/>
  <c r="BB240" i="1"/>
  <c r="BB239" i="1"/>
  <c r="BB238" i="1"/>
  <c r="BB237" i="1"/>
  <c r="BB236" i="1"/>
  <c r="BB235" i="1"/>
  <c r="BB234" i="1"/>
  <c r="BB233" i="1"/>
  <c r="BB232" i="1"/>
  <c r="BB231" i="1"/>
  <c r="BB230" i="1"/>
  <c r="BB229" i="1"/>
  <c r="BB228" i="1"/>
  <c r="BB227" i="1"/>
  <c r="BB226" i="1"/>
  <c r="BB225" i="1"/>
  <c r="BB224" i="1"/>
  <c r="BB223" i="1"/>
  <c r="BB222" i="1"/>
  <c r="BB221" i="1"/>
  <c r="BB220" i="1"/>
  <c r="BB219" i="1"/>
  <c r="BB218" i="1"/>
  <c r="BB217" i="1"/>
  <c r="BB216" i="1"/>
  <c r="BB215" i="1"/>
  <c r="BB214" i="1"/>
  <c r="BB213" i="1"/>
  <c r="BB212" i="1"/>
  <c r="BB211" i="1"/>
  <c r="BB210" i="1"/>
  <c r="BB209" i="1"/>
  <c r="BB208" i="1"/>
  <c r="BB207" i="1"/>
  <c r="BB206" i="1"/>
  <c r="BB205" i="1"/>
  <c r="BB204" i="1"/>
  <c r="BB203" i="1"/>
  <c r="BB202" i="1"/>
  <c r="BB201" i="1"/>
  <c r="BB200" i="1"/>
  <c r="BB199" i="1"/>
  <c r="BB198" i="1"/>
  <c r="BB197" i="1"/>
  <c r="BB196" i="1"/>
  <c r="BB195" i="1"/>
  <c r="BB194" i="1"/>
  <c r="BB193" i="1"/>
  <c r="BB192" i="1"/>
  <c r="BB191" i="1"/>
  <c r="BB190" i="1"/>
  <c r="BB189" i="1"/>
  <c r="BB188" i="1"/>
  <c r="BB187" i="1"/>
  <c r="BB186" i="1"/>
  <c r="BB185" i="1"/>
  <c r="BB184" i="1"/>
  <c r="BB183" i="1"/>
  <c r="BB182" i="1"/>
  <c r="BB181" i="1"/>
  <c r="BB180" i="1"/>
  <c r="BB179" i="1"/>
  <c r="BB178" i="1"/>
  <c r="BB177" i="1"/>
  <c r="BB176" i="1"/>
  <c r="BB175" i="1"/>
  <c r="BB174" i="1"/>
  <c r="BB173" i="1"/>
  <c r="BB172" i="1"/>
  <c r="BB171" i="1"/>
  <c r="BB170" i="1"/>
  <c r="BB169" i="1"/>
  <c r="BB168" i="1"/>
  <c r="BB167" i="1"/>
  <c r="BB166" i="1"/>
  <c r="BB165" i="1"/>
  <c r="BB164" i="1"/>
  <c r="BB163" i="1"/>
  <c r="BB162" i="1"/>
  <c r="BB161" i="1"/>
  <c r="BB160" i="1"/>
  <c r="BB159" i="1"/>
  <c r="BB158" i="1"/>
  <c r="BB157" i="1"/>
  <c r="BB156" i="1"/>
  <c r="AY308" i="1"/>
  <c r="AY307" i="1"/>
  <c r="AY306" i="1"/>
  <c r="AY305" i="1"/>
  <c r="AY304" i="1"/>
  <c r="AY303" i="1"/>
  <c r="AY302" i="1"/>
  <c r="AY301" i="1"/>
  <c r="AY300" i="1"/>
  <c r="AY299" i="1"/>
  <c r="AY298" i="1"/>
  <c r="AY297" i="1"/>
  <c r="AY296" i="1"/>
  <c r="AY295" i="1"/>
  <c r="AY294" i="1"/>
  <c r="AY293" i="1"/>
  <c r="AY292" i="1"/>
  <c r="AY291" i="1"/>
  <c r="AY290" i="1"/>
  <c r="AY289" i="1"/>
  <c r="AY288" i="1"/>
  <c r="AY287" i="1"/>
  <c r="AY286" i="1"/>
  <c r="AY285" i="1"/>
  <c r="AY284" i="1"/>
  <c r="AY283" i="1"/>
  <c r="AY282" i="1"/>
  <c r="AY281" i="1"/>
  <c r="AY280" i="1"/>
  <c r="AY279" i="1"/>
  <c r="AY278" i="1"/>
  <c r="AY277" i="1"/>
  <c r="AY276" i="1"/>
  <c r="AY275" i="1"/>
  <c r="AY274" i="1"/>
  <c r="AY273" i="1"/>
  <c r="AY272" i="1"/>
  <c r="AY271" i="1"/>
  <c r="AY270" i="1"/>
  <c r="AY269" i="1"/>
  <c r="AY268" i="1"/>
  <c r="AY267" i="1"/>
  <c r="AY266" i="1"/>
  <c r="AY265" i="1"/>
  <c r="AY264" i="1"/>
  <c r="AY263" i="1"/>
  <c r="AY262" i="1"/>
  <c r="AY261" i="1"/>
  <c r="AY260" i="1"/>
  <c r="AY259" i="1"/>
  <c r="AY258" i="1"/>
  <c r="AY257" i="1"/>
  <c r="AY256" i="1"/>
  <c r="AY255" i="1"/>
  <c r="AY254" i="1"/>
  <c r="AY253" i="1"/>
  <c r="AY252" i="1"/>
  <c r="AY251" i="1"/>
  <c r="AY250" i="1"/>
  <c r="AY249" i="1"/>
  <c r="AY248" i="1"/>
  <c r="AY247" i="1"/>
  <c r="AY246" i="1"/>
  <c r="AY245" i="1"/>
  <c r="AY244" i="1"/>
  <c r="AY243" i="1"/>
  <c r="AY242" i="1"/>
  <c r="AY241" i="1"/>
  <c r="AY240" i="1"/>
  <c r="AY239" i="1"/>
  <c r="AY238" i="1"/>
  <c r="AY237" i="1"/>
  <c r="AY236" i="1"/>
  <c r="AY235" i="1"/>
  <c r="AY234" i="1"/>
  <c r="AY233" i="1"/>
  <c r="AY232" i="1"/>
  <c r="AY231" i="1"/>
  <c r="AY230" i="1"/>
  <c r="AY229" i="1"/>
  <c r="AY228" i="1"/>
  <c r="AY227" i="1"/>
  <c r="AY226" i="1"/>
  <c r="AY225" i="1"/>
  <c r="AY224" i="1"/>
  <c r="AY223" i="1"/>
  <c r="AY222" i="1"/>
  <c r="AY221" i="1"/>
  <c r="AY220" i="1"/>
  <c r="AY219" i="1"/>
  <c r="AY218" i="1"/>
  <c r="AY217" i="1"/>
  <c r="AY216" i="1"/>
  <c r="AY215" i="1"/>
  <c r="AY214" i="1"/>
  <c r="AY213" i="1"/>
  <c r="AY212" i="1"/>
  <c r="AY211" i="1"/>
  <c r="AY210" i="1"/>
  <c r="AY209" i="1"/>
  <c r="AY208" i="1"/>
  <c r="AY207" i="1"/>
  <c r="AY206" i="1"/>
  <c r="AY205" i="1"/>
  <c r="AY204" i="1"/>
  <c r="AY203" i="1"/>
  <c r="AY202" i="1"/>
  <c r="AY201" i="1"/>
  <c r="AY200" i="1"/>
  <c r="AY199" i="1"/>
  <c r="AY198" i="1"/>
  <c r="AY197" i="1"/>
  <c r="AY196" i="1"/>
  <c r="AY195" i="1"/>
  <c r="AY194" i="1"/>
  <c r="AY193" i="1"/>
  <c r="AY192" i="1"/>
  <c r="AY191" i="1"/>
  <c r="AY190" i="1"/>
  <c r="AY189" i="1"/>
  <c r="AY188" i="1"/>
  <c r="AY187" i="1"/>
  <c r="AY186" i="1"/>
  <c r="AY185" i="1"/>
  <c r="AY184" i="1"/>
  <c r="AY183" i="1"/>
  <c r="AY182" i="1"/>
  <c r="AY181" i="1"/>
  <c r="AY180" i="1"/>
  <c r="AY179" i="1"/>
  <c r="AY178" i="1"/>
  <c r="AY177" i="1"/>
  <c r="AY176" i="1"/>
  <c r="AY175" i="1"/>
  <c r="AY174" i="1"/>
  <c r="AY173" i="1"/>
  <c r="AY172" i="1"/>
  <c r="AY171" i="1"/>
  <c r="AY170" i="1"/>
  <c r="AY169" i="1"/>
  <c r="AY168" i="1"/>
  <c r="AY167" i="1"/>
  <c r="AY166" i="1"/>
  <c r="AY165" i="1"/>
  <c r="AY164" i="1"/>
  <c r="AY163" i="1"/>
  <c r="AY162" i="1"/>
  <c r="AY161" i="1"/>
  <c r="AY160" i="1"/>
  <c r="AY159" i="1"/>
  <c r="AY158" i="1"/>
  <c r="AY157" i="1"/>
  <c r="AY156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S308" i="1"/>
  <c r="AS307" i="1"/>
  <c r="AS306" i="1"/>
  <c r="AS305" i="1"/>
  <c r="AS304" i="1"/>
  <c r="AS303" i="1"/>
  <c r="AS302" i="1"/>
  <c r="AS301" i="1"/>
  <c r="AS300" i="1"/>
  <c r="AS299" i="1"/>
  <c r="AS298" i="1"/>
  <c r="AS297" i="1"/>
  <c r="AS296" i="1"/>
  <c r="AS295" i="1"/>
  <c r="AS294" i="1"/>
  <c r="AS293" i="1"/>
  <c r="AS292" i="1"/>
  <c r="AS291" i="1"/>
  <c r="AS290" i="1"/>
  <c r="AS289" i="1"/>
  <c r="AS288" i="1"/>
  <c r="AS287" i="1"/>
  <c r="AS286" i="1"/>
  <c r="AS285" i="1"/>
  <c r="AS284" i="1"/>
  <c r="AS283" i="1"/>
  <c r="AS282" i="1"/>
  <c r="AS281" i="1"/>
  <c r="AS280" i="1"/>
  <c r="AS279" i="1"/>
  <c r="AS278" i="1"/>
  <c r="AS277" i="1"/>
  <c r="AS276" i="1"/>
  <c r="AS275" i="1"/>
  <c r="AS274" i="1"/>
  <c r="AS273" i="1"/>
  <c r="AS272" i="1"/>
  <c r="AS271" i="1"/>
  <c r="AS270" i="1"/>
  <c r="AS269" i="1"/>
  <c r="AS268" i="1"/>
  <c r="AS267" i="1"/>
  <c r="AS266" i="1"/>
  <c r="AS265" i="1"/>
  <c r="AS264" i="1"/>
  <c r="AS263" i="1"/>
  <c r="AS262" i="1"/>
  <c r="AS261" i="1"/>
  <c r="AS260" i="1"/>
  <c r="AS259" i="1"/>
  <c r="AS258" i="1"/>
  <c r="AS257" i="1"/>
  <c r="AS256" i="1"/>
  <c r="AS255" i="1"/>
  <c r="AS254" i="1"/>
  <c r="AS253" i="1"/>
  <c r="AS252" i="1"/>
  <c r="AS251" i="1"/>
  <c r="AS250" i="1"/>
  <c r="AS249" i="1"/>
  <c r="AS248" i="1"/>
  <c r="AS247" i="1"/>
  <c r="AS246" i="1"/>
  <c r="AS245" i="1"/>
  <c r="AS244" i="1"/>
  <c r="AS243" i="1"/>
  <c r="AS242" i="1"/>
  <c r="AS241" i="1"/>
  <c r="AS240" i="1"/>
  <c r="AS239" i="1"/>
  <c r="AS238" i="1"/>
  <c r="AS237" i="1"/>
  <c r="AS236" i="1"/>
  <c r="AS235" i="1"/>
  <c r="AS234" i="1"/>
  <c r="AS233" i="1"/>
  <c r="AS232" i="1"/>
  <c r="AS231" i="1"/>
  <c r="AS230" i="1"/>
  <c r="AS229" i="1"/>
  <c r="AS228" i="1"/>
  <c r="AS227" i="1"/>
  <c r="AS226" i="1"/>
  <c r="AS225" i="1"/>
  <c r="AS224" i="1"/>
  <c r="AS223" i="1"/>
  <c r="AS222" i="1"/>
  <c r="AS221" i="1"/>
  <c r="AS220" i="1"/>
  <c r="AS219" i="1"/>
  <c r="AS218" i="1"/>
  <c r="AS217" i="1"/>
  <c r="AS216" i="1"/>
  <c r="AS215" i="1"/>
  <c r="AS214" i="1"/>
  <c r="AS213" i="1"/>
  <c r="AS212" i="1"/>
  <c r="AS211" i="1"/>
  <c r="AS210" i="1"/>
  <c r="AS209" i="1"/>
  <c r="AS208" i="1"/>
  <c r="AS207" i="1"/>
  <c r="AS206" i="1"/>
  <c r="AS205" i="1"/>
  <c r="AS204" i="1"/>
  <c r="AS203" i="1"/>
  <c r="AS202" i="1"/>
  <c r="AS201" i="1"/>
  <c r="AS200" i="1"/>
  <c r="AS199" i="1"/>
  <c r="AS198" i="1"/>
  <c r="AS197" i="1"/>
  <c r="AS196" i="1"/>
  <c r="AS195" i="1"/>
  <c r="AS194" i="1"/>
  <c r="AS193" i="1"/>
  <c r="AS192" i="1"/>
  <c r="AS191" i="1"/>
  <c r="AS190" i="1"/>
  <c r="AS189" i="1"/>
  <c r="AS188" i="1"/>
  <c r="AS187" i="1"/>
  <c r="AS186" i="1"/>
  <c r="AS185" i="1"/>
  <c r="AS184" i="1"/>
  <c r="AS183" i="1"/>
  <c r="AS182" i="1"/>
  <c r="AS181" i="1"/>
  <c r="AS180" i="1"/>
  <c r="AS179" i="1"/>
  <c r="AS178" i="1"/>
  <c r="AS177" i="1"/>
  <c r="AS176" i="1"/>
  <c r="AS175" i="1"/>
  <c r="AS174" i="1"/>
  <c r="AS173" i="1"/>
  <c r="AS172" i="1"/>
  <c r="AS171" i="1"/>
  <c r="AS170" i="1"/>
  <c r="AS169" i="1"/>
  <c r="AS168" i="1"/>
  <c r="AS167" i="1"/>
  <c r="AS166" i="1"/>
  <c r="AS165" i="1"/>
  <c r="AS164" i="1"/>
  <c r="AS163" i="1"/>
  <c r="AS162" i="1"/>
  <c r="AS161" i="1"/>
  <c r="AS160" i="1"/>
  <c r="AS159" i="1"/>
  <c r="AS158" i="1"/>
  <c r="AS157" i="1"/>
  <c r="AS156" i="1"/>
  <c r="AP308" i="1"/>
  <c r="AP307" i="1"/>
  <c r="AP306" i="1"/>
  <c r="AP305" i="1"/>
  <c r="AP304" i="1"/>
  <c r="AP303" i="1"/>
  <c r="AP302" i="1"/>
  <c r="AP301" i="1"/>
  <c r="AP300" i="1"/>
  <c r="AP299" i="1"/>
  <c r="AP298" i="1"/>
  <c r="AP297" i="1"/>
  <c r="AP296" i="1"/>
  <c r="AP295" i="1"/>
  <c r="AP294" i="1"/>
  <c r="AP293" i="1"/>
  <c r="AP292" i="1"/>
  <c r="AP291" i="1"/>
  <c r="AP290" i="1"/>
  <c r="AP289" i="1"/>
  <c r="AP288" i="1"/>
  <c r="AP287" i="1"/>
  <c r="AP286" i="1"/>
  <c r="AP285" i="1"/>
  <c r="AP284" i="1"/>
  <c r="AP283" i="1"/>
  <c r="AP282" i="1"/>
  <c r="AP281" i="1"/>
  <c r="AP280" i="1"/>
  <c r="AP279" i="1"/>
  <c r="AP278" i="1"/>
  <c r="AP277" i="1"/>
  <c r="AP276" i="1"/>
  <c r="AP275" i="1"/>
  <c r="AP274" i="1"/>
  <c r="AP273" i="1"/>
  <c r="AP272" i="1"/>
  <c r="AP271" i="1"/>
  <c r="AP270" i="1"/>
  <c r="AP269" i="1"/>
  <c r="AP268" i="1"/>
  <c r="AP267" i="1"/>
  <c r="AP266" i="1"/>
  <c r="AP265" i="1"/>
  <c r="AP264" i="1"/>
  <c r="AP263" i="1"/>
  <c r="AP262" i="1"/>
  <c r="AP261" i="1"/>
  <c r="AP260" i="1"/>
  <c r="AP259" i="1"/>
  <c r="AP258" i="1"/>
  <c r="AP257" i="1"/>
  <c r="AP256" i="1"/>
  <c r="AP255" i="1"/>
  <c r="AP254" i="1"/>
  <c r="AP253" i="1"/>
  <c r="AP252" i="1"/>
  <c r="AP251" i="1"/>
  <c r="AP250" i="1"/>
  <c r="AP249" i="1"/>
  <c r="AP248" i="1"/>
  <c r="AP247" i="1"/>
  <c r="AP246" i="1"/>
  <c r="AP245" i="1"/>
  <c r="AP244" i="1"/>
  <c r="AP243" i="1"/>
  <c r="AP242" i="1"/>
  <c r="AP241" i="1"/>
  <c r="AP240" i="1"/>
  <c r="AP239" i="1"/>
  <c r="AP238" i="1"/>
  <c r="AP237" i="1"/>
  <c r="AP236" i="1"/>
  <c r="AP235" i="1"/>
  <c r="AP234" i="1"/>
  <c r="AP233" i="1"/>
  <c r="AP232" i="1"/>
  <c r="AP231" i="1"/>
  <c r="AP230" i="1"/>
  <c r="AP229" i="1"/>
  <c r="AP228" i="1"/>
  <c r="AP227" i="1"/>
  <c r="AP226" i="1"/>
  <c r="AP225" i="1"/>
  <c r="AP224" i="1"/>
  <c r="AP223" i="1"/>
  <c r="AP222" i="1"/>
  <c r="AP221" i="1"/>
  <c r="AP220" i="1"/>
  <c r="AP219" i="1"/>
  <c r="AP218" i="1"/>
  <c r="AP217" i="1"/>
  <c r="AP216" i="1"/>
  <c r="AP215" i="1"/>
  <c r="AP214" i="1"/>
  <c r="AP213" i="1"/>
  <c r="AP212" i="1"/>
  <c r="AP211" i="1"/>
  <c r="AP210" i="1"/>
  <c r="AP209" i="1"/>
  <c r="AP208" i="1"/>
  <c r="AP207" i="1"/>
  <c r="AP206" i="1"/>
  <c r="AP205" i="1"/>
  <c r="AP204" i="1"/>
  <c r="AP203" i="1"/>
  <c r="AP202" i="1"/>
  <c r="AP201" i="1"/>
  <c r="AP200" i="1"/>
  <c r="AP199" i="1"/>
  <c r="AP198" i="1"/>
  <c r="AP197" i="1"/>
  <c r="AP196" i="1"/>
  <c r="AP195" i="1"/>
  <c r="AP194" i="1"/>
  <c r="AP193" i="1"/>
  <c r="AP192" i="1"/>
  <c r="AP191" i="1"/>
  <c r="AP190" i="1"/>
  <c r="AP189" i="1"/>
  <c r="AP188" i="1"/>
  <c r="AP187" i="1"/>
  <c r="AP186" i="1"/>
  <c r="AP185" i="1"/>
  <c r="AP184" i="1"/>
  <c r="AP183" i="1"/>
  <c r="AP182" i="1"/>
  <c r="AP181" i="1"/>
  <c r="AP180" i="1"/>
  <c r="AP179" i="1"/>
  <c r="AP178" i="1"/>
  <c r="AP177" i="1"/>
  <c r="AP176" i="1"/>
  <c r="AP175" i="1"/>
  <c r="AP174" i="1"/>
  <c r="AP173" i="1"/>
  <c r="AP172" i="1"/>
  <c r="AP171" i="1"/>
  <c r="AP170" i="1"/>
  <c r="AP169" i="1"/>
  <c r="AP168" i="1"/>
  <c r="AP167" i="1"/>
  <c r="AP166" i="1"/>
  <c r="AP165" i="1"/>
  <c r="AP164" i="1"/>
  <c r="AP163" i="1"/>
  <c r="AP162" i="1"/>
  <c r="AP161" i="1"/>
  <c r="AP160" i="1"/>
  <c r="AP159" i="1"/>
  <c r="AP158" i="1"/>
  <c r="AP157" i="1"/>
  <c r="AP156" i="1"/>
  <c r="AM308" i="1"/>
  <c r="AM307" i="1"/>
  <c r="AM306" i="1"/>
  <c r="AM305" i="1"/>
  <c r="AM304" i="1"/>
  <c r="AM303" i="1"/>
  <c r="AM302" i="1"/>
  <c r="AM301" i="1"/>
  <c r="AM300" i="1"/>
  <c r="AM299" i="1"/>
  <c r="AM298" i="1"/>
  <c r="AM297" i="1"/>
  <c r="AM296" i="1"/>
  <c r="AM295" i="1"/>
  <c r="AM294" i="1"/>
  <c r="AM293" i="1"/>
  <c r="AM292" i="1"/>
  <c r="AM291" i="1"/>
  <c r="AM290" i="1"/>
  <c r="AM289" i="1"/>
  <c r="AM288" i="1"/>
  <c r="AM287" i="1"/>
  <c r="AM286" i="1"/>
  <c r="AM285" i="1"/>
  <c r="AM284" i="1"/>
  <c r="AM283" i="1"/>
  <c r="AM282" i="1"/>
  <c r="AM281" i="1"/>
  <c r="AM280" i="1"/>
  <c r="AM279" i="1"/>
  <c r="AM278" i="1"/>
  <c r="AM277" i="1"/>
  <c r="AM276" i="1"/>
  <c r="AM275" i="1"/>
  <c r="AM274" i="1"/>
  <c r="AM273" i="1"/>
  <c r="AM272" i="1"/>
  <c r="AM271" i="1"/>
  <c r="AM270" i="1"/>
  <c r="AM269" i="1"/>
  <c r="AM268" i="1"/>
  <c r="AM267" i="1"/>
  <c r="AM266" i="1"/>
  <c r="AM265" i="1"/>
  <c r="AM264" i="1"/>
  <c r="AM263" i="1"/>
  <c r="AM262" i="1"/>
  <c r="AM261" i="1"/>
  <c r="AM260" i="1"/>
  <c r="AM259" i="1"/>
  <c r="AM258" i="1"/>
  <c r="AM257" i="1"/>
  <c r="AM256" i="1"/>
  <c r="AM255" i="1"/>
  <c r="AM254" i="1"/>
  <c r="AM253" i="1"/>
  <c r="AM252" i="1"/>
  <c r="AM251" i="1"/>
  <c r="AM250" i="1"/>
  <c r="AM249" i="1"/>
  <c r="AM248" i="1"/>
  <c r="AM247" i="1"/>
  <c r="AM246" i="1"/>
  <c r="AM245" i="1"/>
  <c r="AM244" i="1"/>
  <c r="AM243" i="1"/>
  <c r="AM242" i="1"/>
  <c r="AM241" i="1"/>
  <c r="AM240" i="1"/>
  <c r="AM239" i="1"/>
  <c r="AM238" i="1"/>
  <c r="AM237" i="1"/>
  <c r="AM236" i="1"/>
  <c r="AM235" i="1"/>
  <c r="AM234" i="1"/>
  <c r="AM233" i="1"/>
  <c r="AM232" i="1"/>
  <c r="AM231" i="1"/>
  <c r="AM230" i="1"/>
  <c r="AM229" i="1"/>
  <c r="AM228" i="1"/>
  <c r="AM227" i="1"/>
  <c r="AM226" i="1"/>
  <c r="AM225" i="1"/>
  <c r="AM224" i="1"/>
  <c r="AM223" i="1"/>
  <c r="AM222" i="1"/>
  <c r="AM221" i="1"/>
  <c r="AM220" i="1"/>
  <c r="AM219" i="1"/>
  <c r="AM218" i="1"/>
  <c r="AM217" i="1"/>
  <c r="AM216" i="1"/>
  <c r="AM215" i="1"/>
  <c r="AM214" i="1"/>
  <c r="AM213" i="1"/>
  <c r="AM212" i="1"/>
  <c r="AM211" i="1"/>
  <c r="AM210" i="1"/>
  <c r="AM209" i="1"/>
  <c r="AM208" i="1"/>
  <c r="AM207" i="1"/>
  <c r="AM206" i="1"/>
  <c r="AM205" i="1"/>
  <c r="AM204" i="1"/>
  <c r="AM203" i="1"/>
  <c r="AM202" i="1"/>
  <c r="AM201" i="1"/>
  <c r="AM200" i="1"/>
  <c r="AM199" i="1"/>
  <c r="AM198" i="1"/>
  <c r="AM197" i="1"/>
  <c r="AM196" i="1"/>
  <c r="AM195" i="1"/>
  <c r="AM194" i="1"/>
  <c r="AM193" i="1"/>
  <c r="AM192" i="1"/>
  <c r="AM191" i="1"/>
  <c r="AM190" i="1"/>
  <c r="AM189" i="1"/>
  <c r="AM188" i="1"/>
  <c r="AM187" i="1"/>
  <c r="AM186" i="1"/>
  <c r="AM185" i="1"/>
  <c r="AM184" i="1"/>
  <c r="AM183" i="1"/>
  <c r="AM182" i="1"/>
  <c r="AM181" i="1"/>
  <c r="AM180" i="1"/>
  <c r="AM179" i="1"/>
  <c r="AM178" i="1"/>
  <c r="AM177" i="1"/>
  <c r="AM176" i="1"/>
  <c r="AM175" i="1"/>
  <c r="AM174" i="1"/>
  <c r="AM173" i="1"/>
  <c r="AM172" i="1"/>
  <c r="AM171" i="1"/>
  <c r="AM170" i="1"/>
  <c r="AM169" i="1"/>
  <c r="AM168" i="1"/>
  <c r="AM167" i="1"/>
  <c r="AM166" i="1"/>
  <c r="AM165" i="1"/>
  <c r="AM164" i="1"/>
  <c r="AM163" i="1"/>
  <c r="AM162" i="1"/>
  <c r="AM161" i="1"/>
  <c r="AM160" i="1"/>
  <c r="AM159" i="1"/>
  <c r="AM158" i="1"/>
  <c r="AM157" i="1"/>
  <c r="AM156" i="1"/>
  <c r="AJ308" i="1"/>
  <c r="AJ307" i="1"/>
  <c r="AJ306" i="1"/>
  <c r="AJ305" i="1"/>
  <c r="AJ304" i="1"/>
  <c r="AJ303" i="1"/>
  <c r="AJ302" i="1"/>
  <c r="AJ301" i="1"/>
  <c r="AJ300" i="1"/>
  <c r="AJ299" i="1"/>
  <c r="AJ298" i="1"/>
  <c r="AJ297" i="1"/>
  <c r="AJ296" i="1"/>
  <c r="AJ295" i="1"/>
  <c r="AJ294" i="1"/>
  <c r="AJ293" i="1"/>
  <c r="AJ292" i="1"/>
  <c r="AJ291" i="1"/>
  <c r="AJ290" i="1"/>
  <c r="AJ289" i="1"/>
  <c r="AJ288" i="1"/>
  <c r="AJ287" i="1"/>
  <c r="AJ286" i="1"/>
  <c r="AJ285" i="1"/>
  <c r="AJ284" i="1"/>
  <c r="AJ283" i="1"/>
  <c r="AJ282" i="1"/>
  <c r="AJ281" i="1"/>
  <c r="AJ280" i="1"/>
  <c r="AJ279" i="1"/>
  <c r="AJ278" i="1"/>
  <c r="AJ277" i="1"/>
  <c r="AJ276" i="1"/>
  <c r="AJ275" i="1"/>
  <c r="AJ274" i="1"/>
  <c r="AJ273" i="1"/>
  <c r="AJ272" i="1"/>
  <c r="AJ271" i="1"/>
  <c r="AJ270" i="1"/>
  <c r="AJ269" i="1"/>
  <c r="AJ268" i="1"/>
  <c r="AJ267" i="1"/>
  <c r="AJ266" i="1"/>
  <c r="AJ265" i="1"/>
  <c r="AJ264" i="1"/>
  <c r="AJ263" i="1"/>
  <c r="AJ262" i="1"/>
  <c r="AJ261" i="1"/>
  <c r="AJ260" i="1"/>
  <c r="AJ259" i="1"/>
  <c r="AJ258" i="1"/>
  <c r="AJ257" i="1"/>
  <c r="AJ256" i="1"/>
  <c r="AJ255" i="1"/>
  <c r="AJ254" i="1"/>
  <c r="AJ253" i="1"/>
  <c r="AJ252" i="1"/>
  <c r="AJ251" i="1"/>
  <c r="AJ250" i="1"/>
  <c r="AJ249" i="1"/>
  <c r="AJ248" i="1"/>
  <c r="AJ247" i="1"/>
  <c r="AJ246" i="1"/>
  <c r="AJ245" i="1"/>
  <c r="AJ244" i="1"/>
  <c r="AJ243" i="1"/>
  <c r="AJ242" i="1"/>
  <c r="AJ241" i="1"/>
  <c r="AJ240" i="1"/>
  <c r="AJ239" i="1"/>
  <c r="AJ238" i="1"/>
  <c r="AJ237" i="1"/>
  <c r="AJ236" i="1"/>
  <c r="AJ235" i="1"/>
  <c r="AJ234" i="1"/>
  <c r="AJ233" i="1"/>
  <c r="AJ232" i="1"/>
  <c r="AJ231" i="1"/>
  <c r="AJ230" i="1"/>
  <c r="AJ229" i="1"/>
  <c r="AJ228" i="1"/>
  <c r="AJ227" i="1"/>
  <c r="AJ226" i="1"/>
  <c r="AJ225" i="1"/>
  <c r="AJ224" i="1"/>
  <c r="AJ223" i="1"/>
  <c r="AJ222" i="1"/>
  <c r="AJ221" i="1"/>
  <c r="AJ220" i="1"/>
  <c r="AJ219" i="1"/>
  <c r="AJ218" i="1"/>
  <c r="AJ217" i="1"/>
  <c r="AJ216" i="1"/>
  <c r="AJ215" i="1"/>
  <c r="AJ214" i="1"/>
  <c r="AJ213" i="1"/>
  <c r="AJ212" i="1"/>
  <c r="AJ211" i="1"/>
  <c r="AJ210" i="1"/>
  <c r="AJ209" i="1"/>
  <c r="AJ208" i="1"/>
  <c r="AJ207" i="1"/>
  <c r="AJ206" i="1"/>
  <c r="AJ205" i="1"/>
  <c r="AJ204" i="1"/>
  <c r="AJ203" i="1"/>
  <c r="AJ202" i="1"/>
  <c r="AJ201" i="1"/>
  <c r="AJ200" i="1"/>
  <c r="AJ199" i="1"/>
  <c r="AJ198" i="1"/>
  <c r="AJ197" i="1"/>
  <c r="AJ196" i="1"/>
  <c r="AJ195" i="1"/>
  <c r="AJ194" i="1"/>
  <c r="AJ193" i="1"/>
  <c r="AJ192" i="1"/>
  <c r="AJ191" i="1"/>
  <c r="AJ190" i="1"/>
  <c r="AJ189" i="1"/>
  <c r="AJ188" i="1"/>
  <c r="AJ187" i="1"/>
  <c r="AJ186" i="1"/>
  <c r="AJ185" i="1"/>
  <c r="AJ184" i="1"/>
  <c r="AJ183" i="1"/>
  <c r="AJ182" i="1"/>
  <c r="AJ181" i="1"/>
  <c r="AJ180" i="1"/>
  <c r="AJ179" i="1"/>
  <c r="AJ178" i="1"/>
  <c r="AJ177" i="1"/>
  <c r="AJ176" i="1"/>
  <c r="AJ175" i="1"/>
  <c r="AJ174" i="1"/>
  <c r="AJ173" i="1"/>
  <c r="AJ172" i="1"/>
  <c r="AJ171" i="1"/>
  <c r="AJ170" i="1"/>
  <c r="AJ169" i="1"/>
  <c r="AJ168" i="1"/>
  <c r="AJ167" i="1"/>
  <c r="AJ166" i="1"/>
  <c r="AJ165" i="1"/>
  <c r="AJ164" i="1"/>
  <c r="AJ163" i="1"/>
  <c r="AJ162" i="1"/>
  <c r="AJ161" i="1"/>
  <c r="AJ160" i="1"/>
  <c r="AJ159" i="1"/>
  <c r="AJ158" i="1"/>
  <c r="AJ157" i="1"/>
  <c r="AJ156" i="1"/>
  <c r="AG308" i="1"/>
  <c r="AG307" i="1"/>
  <c r="AG306" i="1"/>
  <c r="AG305" i="1"/>
  <c r="AG304" i="1"/>
  <c r="AG303" i="1"/>
  <c r="AG302" i="1"/>
  <c r="AG301" i="1"/>
  <c r="AG300" i="1"/>
  <c r="AG299" i="1"/>
  <c r="AG298" i="1"/>
  <c r="AG297" i="1"/>
  <c r="AG296" i="1"/>
  <c r="AG295" i="1"/>
  <c r="AG294" i="1"/>
  <c r="AG293" i="1"/>
  <c r="AG292" i="1"/>
  <c r="AG291" i="1"/>
  <c r="AG290" i="1"/>
  <c r="AG289" i="1"/>
  <c r="AG288" i="1"/>
  <c r="AG287" i="1"/>
  <c r="AG286" i="1"/>
  <c r="AG285" i="1"/>
  <c r="AG284" i="1"/>
  <c r="AG283" i="1"/>
  <c r="AG282" i="1"/>
  <c r="AG281" i="1"/>
  <c r="AG280" i="1"/>
  <c r="AG279" i="1"/>
  <c r="AG278" i="1"/>
  <c r="AG277" i="1"/>
  <c r="AG276" i="1"/>
  <c r="AG275" i="1"/>
  <c r="AG274" i="1"/>
  <c r="AG273" i="1"/>
  <c r="AG272" i="1"/>
  <c r="AG271" i="1"/>
  <c r="AG270" i="1"/>
  <c r="AG269" i="1"/>
  <c r="AG268" i="1"/>
  <c r="AG267" i="1"/>
  <c r="AG266" i="1"/>
  <c r="AG265" i="1"/>
  <c r="AG264" i="1"/>
  <c r="AG263" i="1"/>
  <c r="AG262" i="1"/>
  <c r="AG261" i="1"/>
  <c r="AG260" i="1"/>
  <c r="AG259" i="1"/>
  <c r="AG258" i="1"/>
  <c r="AG257" i="1"/>
  <c r="AG256" i="1"/>
  <c r="AG255" i="1"/>
  <c r="AG254" i="1"/>
  <c r="AG253" i="1"/>
  <c r="AG252" i="1"/>
  <c r="AG251" i="1"/>
  <c r="AG250" i="1"/>
  <c r="AG249" i="1"/>
  <c r="AG248" i="1"/>
  <c r="AG247" i="1"/>
  <c r="AG246" i="1"/>
  <c r="AG245" i="1"/>
  <c r="AG244" i="1"/>
  <c r="AG243" i="1"/>
  <c r="AG242" i="1"/>
  <c r="AG241" i="1"/>
  <c r="AG240" i="1"/>
  <c r="AG239" i="1"/>
  <c r="AG238" i="1"/>
  <c r="AG237" i="1"/>
  <c r="AG236" i="1"/>
  <c r="AG235" i="1"/>
  <c r="AG234" i="1"/>
  <c r="AG233" i="1"/>
  <c r="AG232" i="1"/>
  <c r="AG231" i="1"/>
  <c r="AG230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02" i="1"/>
  <c r="AG201" i="1"/>
  <c r="AG200" i="1"/>
  <c r="AG199" i="1"/>
  <c r="AG198" i="1"/>
  <c r="AG197" i="1"/>
  <c r="AG196" i="1"/>
  <c r="AG195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82" i="1"/>
  <c r="AG181" i="1"/>
  <c r="AG180" i="1"/>
  <c r="AG179" i="1"/>
  <c r="AG178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A308" i="1"/>
  <c r="AA307" i="1"/>
  <c r="AA306" i="1"/>
  <c r="AA305" i="1"/>
  <c r="AA304" i="1"/>
  <c r="AA303" i="1"/>
  <c r="AA302" i="1"/>
  <c r="AA301" i="1"/>
  <c r="AA300" i="1"/>
  <c r="AA299" i="1"/>
  <c r="AA298" i="1"/>
  <c r="AA297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AA284" i="1"/>
  <c r="AA283" i="1"/>
  <c r="AA282" i="1"/>
  <c r="AA281" i="1"/>
  <c r="AA280" i="1"/>
  <c r="AA279" i="1"/>
  <c r="AA278" i="1"/>
  <c r="AA277" i="1"/>
  <c r="AA276" i="1"/>
  <c r="AA275" i="1"/>
  <c r="AA274" i="1"/>
  <c r="AA273" i="1"/>
  <c r="AA272" i="1"/>
  <c r="AA271" i="1"/>
  <c r="AA270" i="1"/>
  <c r="AA269" i="1"/>
  <c r="AA268" i="1"/>
  <c r="AA267" i="1"/>
  <c r="AA266" i="1"/>
  <c r="AA265" i="1"/>
  <c r="AA264" i="1"/>
  <c r="AA263" i="1"/>
  <c r="AA262" i="1"/>
  <c r="AA261" i="1"/>
  <c r="AA260" i="1"/>
  <c r="AA259" i="1"/>
  <c r="AA258" i="1"/>
  <c r="AA257" i="1"/>
  <c r="AA256" i="1"/>
  <c r="AA255" i="1"/>
  <c r="AA254" i="1"/>
  <c r="AA253" i="1"/>
  <c r="AA252" i="1"/>
  <c r="AA251" i="1"/>
  <c r="AA250" i="1"/>
  <c r="AA249" i="1"/>
  <c r="AA248" i="1"/>
  <c r="AA247" i="1"/>
  <c r="AA246" i="1"/>
  <c r="AA245" i="1"/>
  <c r="AA244" i="1"/>
  <c r="AA243" i="1"/>
  <c r="AA242" i="1"/>
  <c r="AA241" i="1"/>
  <c r="AA240" i="1"/>
  <c r="AA239" i="1"/>
  <c r="AA238" i="1"/>
  <c r="AA237" i="1"/>
  <c r="AA236" i="1"/>
  <c r="AA235" i="1"/>
  <c r="AA234" i="1"/>
  <c r="AA233" i="1"/>
  <c r="AA232" i="1"/>
  <c r="AA231" i="1"/>
  <c r="AA230" i="1"/>
  <c r="AA229" i="1"/>
  <c r="AA228" i="1"/>
  <c r="AA227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11" i="1"/>
  <c r="AA210" i="1"/>
  <c r="AA209" i="1"/>
  <c r="AA208" i="1"/>
  <c r="AA207" i="1"/>
  <c r="AA206" i="1"/>
  <c r="AA205" i="1"/>
  <c r="AA204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X308" i="1"/>
  <c r="X307" i="1"/>
  <c r="X306" i="1"/>
  <c r="X305" i="1"/>
  <c r="X304" i="1"/>
  <c r="X303" i="1"/>
  <c r="X302" i="1"/>
  <c r="X301" i="1"/>
  <c r="X300" i="1"/>
  <c r="X299" i="1"/>
  <c r="X298" i="1"/>
  <c r="X297" i="1"/>
  <c r="X296" i="1"/>
  <c r="X295" i="1"/>
  <c r="X294" i="1"/>
  <c r="X293" i="1"/>
  <c r="X292" i="1"/>
  <c r="X291" i="1"/>
  <c r="X290" i="1"/>
  <c r="X289" i="1"/>
  <c r="X288" i="1"/>
  <c r="X287" i="1"/>
  <c r="X286" i="1"/>
  <c r="X285" i="1"/>
  <c r="X284" i="1"/>
  <c r="X283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U308" i="1" l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A19" i="1" l="1"/>
  <c r="A28" i="1" s="1"/>
  <c r="A37" i="1" s="1"/>
  <c r="A46" i="1" s="1"/>
  <c r="A55" i="1" s="1"/>
  <c r="A64" i="1" s="1"/>
  <c r="A73" i="1" s="1"/>
  <c r="A82" i="1" s="1"/>
  <c r="A91" i="1" s="1"/>
  <c r="A100" i="1" s="1"/>
  <c r="A109" i="1" s="1"/>
  <c r="A118" i="1" s="1"/>
  <c r="A127" i="1" s="1"/>
  <c r="A136" i="1" s="1"/>
  <c r="A145" i="1" s="1"/>
  <c r="A154" i="1" s="1"/>
  <c r="A163" i="1" s="1"/>
  <c r="A172" i="1" s="1"/>
  <c r="A181" i="1" s="1"/>
  <c r="A190" i="1" s="1"/>
  <c r="A199" i="1" s="1"/>
  <c r="A208" i="1" s="1"/>
  <c r="A217" i="1" s="1"/>
  <c r="A226" i="1" s="1"/>
  <c r="A235" i="1" s="1"/>
  <c r="A244" i="1" s="1"/>
  <c r="A253" i="1" s="1"/>
  <c r="A262" i="1" s="1"/>
  <c r="A271" i="1" s="1"/>
  <c r="A280" i="1" s="1"/>
  <c r="A289" i="1" s="1"/>
  <c r="A298" i="1" s="1"/>
  <c r="A307" i="1" s="1"/>
  <c r="A20" i="1"/>
  <c r="A29" i="1" s="1"/>
  <c r="A38" i="1" s="1"/>
  <c r="A47" i="1" s="1"/>
  <c r="A56" i="1" s="1"/>
  <c r="A65" i="1" s="1"/>
  <c r="A74" i="1" s="1"/>
  <c r="A83" i="1" s="1"/>
  <c r="A92" i="1" s="1"/>
  <c r="A101" i="1" s="1"/>
  <c r="A110" i="1" s="1"/>
  <c r="A119" i="1" s="1"/>
  <c r="A128" i="1" s="1"/>
  <c r="A137" i="1" s="1"/>
  <c r="A146" i="1" s="1"/>
  <c r="A155" i="1" s="1"/>
  <c r="A164" i="1" s="1"/>
  <c r="A173" i="1" s="1"/>
  <c r="A182" i="1" s="1"/>
  <c r="A191" i="1" s="1"/>
  <c r="A200" i="1" s="1"/>
  <c r="A209" i="1" s="1"/>
  <c r="A218" i="1" s="1"/>
  <c r="A227" i="1" s="1"/>
  <c r="A236" i="1" s="1"/>
  <c r="A245" i="1" s="1"/>
  <c r="A254" i="1" s="1"/>
  <c r="A263" i="1" s="1"/>
  <c r="A272" i="1" s="1"/>
  <c r="A281" i="1" s="1"/>
  <c r="A290" i="1" s="1"/>
  <c r="A299" i="1" s="1"/>
  <c r="A308" i="1" s="1"/>
  <c r="A18" i="1"/>
  <c r="A27" i="1" s="1"/>
  <c r="A36" i="1" s="1"/>
  <c r="A45" i="1" s="1"/>
  <c r="A54" i="1" s="1"/>
  <c r="A63" i="1" s="1"/>
  <c r="A72" i="1" s="1"/>
  <c r="A81" i="1" s="1"/>
  <c r="A90" i="1" s="1"/>
  <c r="A99" i="1" s="1"/>
  <c r="A108" i="1" s="1"/>
  <c r="A117" i="1" s="1"/>
  <c r="A126" i="1" s="1"/>
  <c r="A135" i="1" s="1"/>
  <c r="A144" i="1" s="1"/>
  <c r="A153" i="1" s="1"/>
  <c r="A162" i="1" s="1"/>
  <c r="A171" i="1" s="1"/>
  <c r="A180" i="1" s="1"/>
  <c r="A189" i="1" s="1"/>
  <c r="A198" i="1" s="1"/>
  <c r="A207" i="1" s="1"/>
  <c r="A216" i="1" s="1"/>
  <c r="A225" i="1" s="1"/>
  <c r="A234" i="1" s="1"/>
  <c r="A243" i="1" s="1"/>
  <c r="A252" i="1" s="1"/>
  <c r="A261" i="1" s="1"/>
  <c r="A270" i="1" s="1"/>
  <c r="A279" i="1" s="1"/>
  <c r="A288" i="1" s="1"/>
  <c r="A297" i="1" s="1"/>
  <c r="A306" i="1" s="1"/>
  <c r="A17" i="1"/>
  <c r="A26" i="1" s="1"/>
  <c r="A35" i="1" s="1"/>
  <c r="A44" i="1" s="1"/>
  <c r="A53" i="1" s="1"/>
  <c r="A62" i="1" s="1"/>
  <c r="A71" i="1" s="1"/>
  <c r="A80" i="1" s="1"/>
  <c r="A89" i="1" s="1"/>
  <c r="A98" i="1" s="1"/>
  <c r="A107" i="1" s="1"/>
  <c r="A116" i="1" s="1"/>
  <c r="A125" i="1" s="1"/>
  <c r="A134" i="1" s="1"/>
  <c r="A143" i="1" s="1"/>
  <c r="A152" i="1" s="1"/>
  <c r="A161" i="1" s="1"/>
  <c r="A170" i="1" s="1"/>
  <c r="A179" i="1" s="1"/>
  <c r="A188" i="1" s="1"/>
  <c r="A197" i="1" s="1"/>
  <c r="A206" i="1" s="1"/>
  <c r="A215" i="1" s="1"/>
  <c r="A224" i="1" s="1"/>
  <c r="A233" i="1" s="1"/>
  <c r="A242" i="1" s="1"/>
  <c r="A251" i="1" s="1"/>
  <c r="A260" i="1" s="1"/>
  <c r="A269" i="1" s="1"/>
  <c r="A278" i="1" s="1"/>
  <c r="A287" i="1" s="1"/>
  <c r="A296" i="1" s="1"/>
  <c r="A305" i="1" s="1"/>
  <c r="A16" i="1"/>
  <c r="A25" i="1" s="1"/>
  <c r="A34" i="1" s="1"/>
  <c r="A43" i="1" s="1"/>
  <c r="A52" i="1" s="1"/>
  <c r="A61" i="1" s="1"/>
  <c r="A70" i="1" s="1"/>
  <c r="A79" i="1" s="1"/>
  <c r="A88" i="1" s="1"/>
  <c r="A97" i="1" s="1"/>
  <c r="A106" i="1" s="1"/>
  <c r="A115" i="1" s="1"/>
  <c r="A124" i="1" s="1"/>
  <c r="A133" i="1" s="1"/>
  <c r="A142" i="1" s="1"/>
  <c r="A151" i="1" s="1"/>
  <c r="A160" i="1" s="1"/>
  <c r="A169" i="1" s="1"/>
  <c r="A178" i="1" s="1"/>
  <c r="A187" i="1" s="1"/>
  <c r="A196" i="1" s="1"/>
  <c r="A205" i="1" s="1"/>
  <c r="A214" i="1" s="1"/>
  <c r="A223" i="1" s="1"/>
  <c r="A232" i="1" s="1"/>
  <c r="A241" i="1" s="1"/>
  <c r="A250" i="1" s="1"/>
  <c r="A259" i="1" s="1"/>
  <c r="A268" i="1" s="1"/>
  <c r="A277" i="1" s="1"/>
  <c r="A286" i="1" s="1"/>
  <c r="A295" i="1" s="1"/>
  <c r="A304" i="1" s="1"/>
  <c r="A15" i="1"/>
  <c r="A24" i="1" s="1"/>
  <c r="A33" i="1" s="1"/>
  <c r="A42" i="1" s="1"/>
  <c r="A51" i="1" s="1"/>
  <c r="A60" i="1" s="1"/>
  <c r="A69" i="1" s="1"/>
  <c r="A78" i="1" s="1"/>
  <c r="A87" i="1" s="1"/>
  <c r="A96" i="1" s="1"/>
  <c r="A105" i="1" s="1"/>
  <c r="A114" i="1" s="1"/>
  <c r="A123" i="1" s="1"/>
  <c r="A132" i="1" s="1"/>
  <c r="A141" i="1" s="1"/>
  <c r="A14" i="1"/>
  <c r="A13" i="1"/>
  <c r="A22" i="1" s="1"/>
  <c r="A31" i="1" s="1"/>
  <c r="A40" i="1" s="1"/>
  <c r="A49" i="1" s="1"/>
  <c r="A58" i="1" s="1"/>
  <c r="A67" i="1" s="1"/>
  <c r="A76" i="1" s="1"/>
  <c r="A85" i="1" s="1"/>
  <c r="A94" i="1" s="1"/>
  <c r="A103" i="1" s="1"/>
  <c r="A112" i="1" s="1"/>
  <c r="A121" i="1" s="1"/>
  <c r="A130" i="1" s="1"/>
  <c r="A139" i="1" s="1"/>
  <c r="A148" i="1" s="1"/>
  <c r="A157" i="1" s="1"/>
  <c r="A166" i="1" s="1"/>
  <c r="A175" i="1" s="1"/>
  <c r="A184" i="1" s="1"/>
  <c r="A193" i="1" s="1"/>
  <c r="A202" i="1" s="1"/>
  <c r="A211" i="1" s="1"/>
  <c r="A220" i="1" s="1"/>
  <c r="A229" i="1" s="1"/>
  <c r="A238" i="1" s="1"/>
  <c r="A247" i="1" s="1"/>
  <c r="A256" i="1" s="1"/>
  <c r="A265" i="1" s="1"/>
  <c r="A274" i="1" s="1"/>
  <c r="A283" i="1" s="1"/>
  <c r="A292" i="1" s="1"/>
  <c r="A301" i="1" s="1"/>
  <c r="A12" i="1"/>
  <c r="C1" i="5"/>
  <c r="D1" i="5" s="1"/>
  <c r="E1" i="5" s="1"/>
  <c r="F1" i="5" s="1"/>
  <c r="G1" i="5" s="1"/>
  <c r="H1" i="5" s="1"/>
  <c r="I1" i="5" s="1"/>
  <c r="J1" i="5" s="1"/>
  <c r="K1" i="5" s="1"/>
  <c r="L1" i="5" s="1"/>
  <c r="M1" i="5" s="1"/>
  <c r="N1" i="5" s="1"/>
  <c r="O1" i="5" s="1"/>
  <c r="P1" i="5" s="1"/>
  <c r="Q1" i="5" s="1"/>
  <c r="R1" i="5" s="1"/>
  <c r="S1" i="5" s="1"/>
  <c r="T1" i="5" s="1"/>
  <c r="U1" i="5" s="1"/>
  <c r="V1" i="5" s="1"/>
  <c r="W1" i="5" s="1"/>
  <c r="X1" i="5" s="1"/>
  <c r="Y1" i="5" s="1"/>
  <c r="Z1" i="5" s="1"/>
  <c r="AA1" i="5" s="1"/>
  <c r="AB1" i="5" s="1"/>
  <c r="AC1" i="5" s="1"/>
  <c r="AD1" i="5" s="1"/>
  <c r="AE1" i="5" s="1"/>
  <c r="AF1" i="5" s="1"/>
  <c r="AG1" i="5" s="1"/>
  <c r="AH1" i="5" s="1"/>
  <c r="AI1" i="5" s="1"/>
  <c r="AJ1" i="5" s="1"/>
  <c r="AK1" i="5" s="1"/>
  <c r="AL1" i="5" s="1"/>
  <c r="AM1" i="5" s="1"/>
  <c r="AN1" i="5" s="1"/>
  <c r="AO1" i="5" s="1"/>
  <c r="AP1" i="5" s="1"/>
  <c r="AQ1" i="5" s="1"/>
  <c r="AR1" i="5" s="1"/>
  <c r="AS1" i="5" s="1"/>
  <c r="AT1" i="5" s="1"/>
  <c r="AU1" i="5" s="1"/>
  <c r="AV1" i="5" s="1"/>
  <c r="AW1" i="5" s="1"/>
  <c r="AX1" i="5" s="1"/>
  <c r="AY1" i="5" s="1"/>
  <c r="AZ1" i="5" s="1"/>
  <c r="R157" i="1"/>
  <c r="R158" i="1"/>
  <c r="R156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M2" i="1" a="1"/>
  <c r="M19" i="1" s="1"/>
  <c r="AO4" i="6" a="1"/>
  <c r="AO9" i="6" s="1"/>
  <c r="AE2" i="6"/>
  <c r="AF2" i="6"/>
  <c r="AG2" i="6"/>
  <c r="AH2" i="6"/>
  <c r="AI2" i="6"/>
  <c r="AJ2" i="6"/>
  <c r="AK2" i="6"/>
  <c r="AL2" i="6"/>
  <c r="E2" i="6"/>
  <c r="G2" i="6"/>
  <c r="I2" i="6"/>
  <c r="K2" i="6"/>
  <c r="M2" i="6"/>
  <c r="O2" i="6"/>
  <c r="Q2" i="6"/>
  <c r="S2" i="6"/>
  <c r="U2" i="6"/>
  <c r="W2" i="6"/>
  <c r="Y2" i="6"/>
  <c r="AA2" i="6"/>
  <c r="AC2" i="6"/>
  <c r="AD2" i="6"/>
  <c r="C2" i="6"/>
  <c r="A1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4" i="6"/>
  <c r="M1" i="1" a="1"/>
  <c r="M1" i="1" s="1"/>
  <c r="B35" i="4"/>
  <c r="B32" i="4"/>
  <c r="B33" i="4"/>
  <c r="B34" i="4"/>
  <c r="B29" i="4"/>
  <c r="B30" i="4"/>
  <c r="B31" i="4"/>
  <c r="B24" i="4"/>
  <c r="B25" i="4"/>
  <c r="B26" i="4"/>
  <c r="B27" i="4"/>
  <c r="B28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" i="4"/>
  <c r="AO12" i="6"/>
  <c r="A150" i="1" l="1"/>
  <c r="A159" i="1" s="1"/>
  <c r="A168" i="1" s="1"/>
  <c r="A177" i="1" s="1"/>
  <c r="A186" i="1" s="1"/>
  <c r="A195" i="1" s="1"/>
  <c r="A204" i="1" s="1"/>
  <c r="A213" i="1" s="1"/>
  <c r="A222" i="1" s="1"/>
  <c r="A231" i="1" s="1"/>
  <c r="A240" i="1" s="1"/>
  <c r="A249" i="1" s="1"/>
  <c r="A258" i="1" s="1"/>
  <c r="A267" i="1" s="1"/>
  <c r="A276" i="1" s="1"/>
  <c r="A285" i="1" s="1"/>
  <c r="A294" i="1" s="1"/>
  <c r="A303" i="1" s="1"/>
  <c r="AO20" i="6"/>
  <c r="AO17" i="6"/>
  <c r="M13" i="1"/>
  <c r="A23" i="1"/>
  <c r="A32" i="1" s="1"/>
  <c r="A41" i="1" s="1"/>
  <c r="A50" i="1" s="1"/>
  <c r="A59" i="1" s="1"/>
  <c r="A68" i="1" s="1"/>
  <c r="A77" i="1" s="1"/>
  <c r="A86" i="1" s="1"/>
  <c r="A95" i="1" s="1"/>
  <c r="A104" i="1" s="1"/>
  <c r="A113" i="1" s="1"/>
  <c r="A122" i="1" s="1"/>
  <c r="A131" i="1" s="1"/>
  <c r="A140" i="1" s="1"/>
  <c r="A149" i="1" s="1"/>
  <c r="A158" i="1" s="1"/>
  <c r="A167" i="1" s="1"/>
  <c r="A176" i="1" s="1"/>
  <c r="A185" i="1" s="1"/>
  <c r="A194" i="1" s="1"/>
  <c r="A203" i="1" s="1"/>
  <c r="A212" i="1" s="1"/>
  <c r="A221" i="1" s="1"/>
  <c r="A230" i="1" s="1"/>
  <c r="A239" i="1" s="1"/>
  <c r="A248" i="1" s="1"/>
  <c r="A257" i="1" s="1"/>
  <c r="A266" i="1" s="1"/>
  <c r="A275" i="1" s="1"/>
  <c r="A284" i="1" s="1"/>
  <c r="A293" i="1" s="1"/>
  <c r="A302" i="1" s="1"/>
  <c r="A21" i="1"/>
  <c r="M10" i="1"/>
  <c r="M17" i="1"/>
  <c r="M5" i="1"/>
  <c r="M9" i="1"/>
  <c r="M15" i="1"/>
  <c r="M4" i="1"/>
  <c r="M7" i="1"/>
  <c r="M6" i="1"/>
  <c r="M18" i="1"/>
  <c r="M11" i="1"/>
  <c r="M3" i="1"/>
  <c r="M12" i="1"/>
  <c r="M8" i="1"/>
  <c r="M2" i="1"/>
  <c r="M16" i="1"/>
  <c r="M14" i="1"/>
  <c r="AO19" i="6"/>
  <c r="AO15" i="6"/>
  <c r="AO11" i="6"/>
  <c r="AO7" i="6"/>
  <c r="I20" i="1" l="1"/>
  <c r="A30" i="1"/>
  <c r="H22" i="1"/>
  <c r="H35" i="1"/>
  <c r="H89" i="1"/>
  <c r="H149" i="1"/>
  <c r="I76" i="1"/>
  <c r="C203" i="1"/>
  <c r="H16" i="1"/>
  <c r="C238" i="1"/>
  <c r="H116" i="1"/>
  <c r="I130" i="1"/>
  <c r="I100" i="1"/>
  <c r="I144" i="1"/>
  <c r="C218" i="1"/>
  <c r="H5" i="1"/>
  <c r="C250" i="1"/>
  <c r="H70" i="1"/>
  <c r="I63" i="1"/>
  <c r="C306" i="1"/>
  <c r="C263" i="1"/>
  <c r="H62" i="1"/>
  <c r="C247" i="1"/>
  <c r="I6" i="1"/>
  <c r="I126" i="1"/>
  <c r="I84" i="1"/>
  <c r="H99" i="1"/>
  <c r="H125" i="1"/>
  <c r="H109" i="1"/>
  <c r="H111" i="1"/>
  <c r="H142" i="1"/>
  <c r="H58" i="1"/>
  <c r="H110" i="1"/>
  <c r="I140" i="1"/>
  <c r="I49" i="1"/>
  <c r="H140" i="1"/>
  <c r="H101" i="1"/>
  <c r="I67" i="1"/>
  <c r="H47" i="1"/>
  <c r="H97" i="1"/>
  <c r="H139" i="1"/>
  <c r="I66" i="1"/>
  <c r="I152" i="1"/>
  <c r="I95" i="1"/>
  <c r="H44" i="1"/>
  <c r="I105" i="1"/>
  <c r="H20" i="1"/>
  <c r="I94" i="1"/>
  <c r="H92" i="1"/>
  <c r="H24" i="1"/>
  <c r="I12" i="1"/>
  <c r="I81" i="1"/>
  <c r="H75" i="1"/>
  <c r="C283" i="1"/>
  <c r="C258" i="1"/>
  <c r="C222" i="1"/>
  <c r="C252" i="1"/>
  <c r="I90" i="1"/>
  <c r="C240" i="1"/>
  <c r="C226" i="1"/>
  <c r="C190" i="1"/>
  <c r="C264" i="1"/>
  <c r="C215" i="1"/>
  <c r="I39" i="1"/>
  <c r="C225" i="1"/>
  <c r="C299" i="1"/>
  <c r="C305" i="1"/>
  <c r="I78" i="1"/>
  <c r="C198" i="1"/>
  <c r="H34" i="1"/>
  <c r="C185" i="1"/>
  <c r="H55" i="1"/>
  <c r="C220" i="1"/>
  <c r="H67" i="1"/>
  <c r="C295" i="1"/>
  <c r="C294" i="1"/>
  <c r="C269" i="1"/>
  <c r="C175" i="1"/>
  <c r="C231" i="1"/>
  <c r="C259" i="1"/>
  <c r="I103" i="1"/>
  <c r="C267" i="1"/>
  <c r="C261" i="1"/>
  <c r="C274" i="1"/>
  <c r="C265" i="1"/>
  <c r="C172" i="1"/>
  <c r="C289" i="1"/>
  <c r="H133" i="1"/>
  <c r="H80" i="1"/>
  <c r="C280" i="1"/>
  <c r="H152" i="1"/>
  <c r="I73" i="1"/>
  <c r="C287" i="1"/>
  <c r="C291" i="1"/>
  <c r="C221" i="1"/>
  <c r="C173" i="1"/>
  <c r="C182" i="1"/>
  <c r="C233" i="1"/>
  <c r="C234" i="1"/>
  <c r="C228" i="1"/>
  <c r="H98" i="1"/>
  <c r="C260" i="1"/>
  <c r="C286" i="1"/>
  <c r="I24" i="1"/>
  <c r="C165" i="1"/>
  <c r="C214" i="1"/>
  <c r="C195" i="1"/>
  <c r="I122" i="1"/>
  <c r="C307" i="1"/>
  <c r="C188" i="1"/>
  <c r="I128" i="1"/>
  <c r="H88" i="1"/>
  <c r="H141" i="1"/>
  <c r="I113" i="1"/>
  <c r="H126" i="1"/>
  <c r="I55" i="1"/>
  <c r="I8" i="1"/>
  <c r="I112" i="1"/>
  <c r="I34" i="1"/>
  <c r="I5" i="1"/>
  <c r="I135" i="1"/>
  <c r="H124" i="1"/>
  <c r="I136" i="1"/>
  <c r="H102" i="1"/>
  <c r="C193" i="1"/>
  <c r="I50" i="1"/>
  <c r="H93" i="1"/>
  <c r="H53" i="1"/>
  <c r="H90" i="1"/>
  <c r="I121" i="1"/>
  <c r="H129" i="1"/>
  <c r="I153" i="1"/>
  <c r="I155" i="1"/>
  <c r="I142" i="1"/>
  <c r="H33" i="1"/>
  <c r="I131" i="1"/>
  <c r="I93" i="1"/>
  <c r="I62" i="1"/>
  <c r="I54" i="1"/>
  <c r="H56" i="1"/>
  <c r="H104" i="1"/>
  <c r="I59" i="1"/>
  <c r="H115" i="1"/>
  <c r="I7" i="1"/>
  <c r="H17" i="1"/>
  <c r="I46" i="1"/>
  <c r="H7" i="1"/>
  <c r="I141" i="1"/>
  <c r="I53" i="1"/>
  <c r="H118" i="1"/>
  <c r="I133" i="1"/>
  <c r="H135" i="1"/>
  <c r="I80" i="1"/>
  <c r="I123" i="1"/>
  <c r="H60" i="1"/>
  <c r="I101" i="1"/>
  <c r="I127" i="1"/>
  <c r="H66" i="1"/>
  <c r="I88" i="1"/>
  <c r="H96" i="1"/>
  <c r="I92" i="1"/>
  <c r="H76" i="1"/>
  <c r="H108" i="1"/>
  <c r="H121" i="1"/>
  <c r="H136" i="1"/>
  <c r="I71" i="1"/>
  <c r="I70" i="1"/>
  <c r="H64" i="1"/>
  <c r="C176" i="1"/>
  <c r="H14" i="1"/>
  <c r="C292" i="1"/>
  <c r="H138" i="1"/>
  <c r="I64" i="1"/>
  <c r="I15" i="1"/>
  <c r="I108" i="1"/>
  <c r="H48" i="1"/>
  <c r="H27" i="1"/>
  <c r="I43" i="1"/>
  <c r="I16" i="1"/>
  <c r="I48" i="1"/>
  <c r="H3" i="1"/>
  <c r="I86" i="1"/>
  <c r="I21" i="1"/>
  <c r="I72" i="1"/>
  <c r="H148" i="1"/>
  <c r="H123" i="1"/>
  <c r="C123" i="1" s="1"/>
  <c r="I150" i="1"/>
  <c r="I11" i="1"/>
  <c r="I151" i="1"/>
  <c r="I116" i="1"/>
  <c r="I146" i="1"/>
  <c r="I14" i="1"/>
  <c r="I148" i="1"/>
  <c r="I58" i="1"/>
  <c r="H145" i="1"/>
  <c r="H57" i="1"/>
  <c r="I115" i="1"/>
  <c r="H144" i="1"/>
  <c r="I19" i="1"/>
  <c r="I40" i="1"/>
  <c r="I18" i="1"/>
  <c r="H37" i="1"/>
  <c r="H85" i="1"/>
  <c r="H59" i="1"/>
  <c r="I129" i="1"/>
  <c r="H103" i="1"/>
  <c r="I109" i="1"/>
  <c r="I25" i="1"/>
  <c r="H31" i="1"/>
  <c r="H128" i="1"/>
  <c r="H49" i="1"/>
  <c r="I96" i="1"/>
  <c r="H40" i="1"/>
  <c r="H112" i="1"/>
  <c r="H11" i="1"/>
  <c r="I33" i="1"/>
  <c r="H29" i="1"/>
  <c r="I99" i="1"/>
  <c r="I41" i="1"/>
  <c r="I28" i="1"/>
  <c r="I104" i="1"/>
  <c r="H51" i="1"/>
  <c r="H130" i="1"/>
  <c r="I106" i="1"/>
  <c r="I51" i="1"/>
  <c r="I57" i="1"/>
  <c r="I125" i="1"/>
  <c r="I26" i="1"/>
  <c r="I119" i="1"/>
  <c r="I154" i="1"/>
  <c r="H43" i="1"/>
  <c r="I23" i="1"/>
  <c r="H117" i="1"/>
  <c r="H54" i="1"/>
  <c r="I65" i="1"/>
  <c r="I137" i="1"/>
  <c r="H120" i="1"/>
  <c r="I32" i="1"/>
  <c r="H72" i="1"/>
  <c r="H114" i="1"/>
  <c r="H30" i="1"/>
  <c r="I117" i="1"/>
  <c r="I56" i="1"/>
  <c r="H105" i="1"/>
  <c r="I91" i="1"/>
  <c r="H63" i="1"/>
  <c r="I114" i="1"/>
  <c r="H45" i="1"/>
  <c r="H119" i="1"/>
  <c r="H137" i="1"/>
  <c r="H26" i="1"/>
  <c r="I22" i="1"/>
  <c r="I9" i="1"/>
  <c r="H84" i="1"/>
  <c r="H52" i="1"/>
  <c r="H42" i="1"/>
  <c r="H82" i="1"/>
  <c r="H78" i="1"/>
  <c r="C78" i="1" s="1"/>
  <c r="I107" i="1"/>
  <c r="H9" i="1"/>
  <c r="H13" i="1"/>
  <c r="H100" i="1"/>
  <c r="H38" i="1"/>
  <c r="H25" i="1"/>
  <c r="C25" i="1" s="1"/>
  <c r="I74" i="1"/>
  <c r="H8" i="1"/>
  <c r="I45" i="1"/>
  <c r="H74" i="1"/>
  <c r="I37" i="1"/>
  <c r="I75" i="1"/>
  <c r="H69" i="1"/>
  <c r="I120" i="1"/>
  <c r="H68" i="1"/>
  <c r="I110" i="1"/>
  <c r="H81" i="1"/>
  <c r="C81" i="1" s="1"/>
  <c r="H134" i="1"/>
  <c r="I31" i="1"/>
  <c r="H86" i="1"/>
  <c r="I30" i="1"/>
  <c r="I89" i="1"/>
  <c r="C89" i="1" s="1"/>
  <c r="I124" i="1"/>
  <c r="H41" i="1"/>
  <c r="H71" i="1"/>
  <c r="I4" i="1"/>
  <c r="H4" i="1"/>
  <c r="I102" i="1"/>
  <c r="H46" i="1"/>
  <c r="H61" i="1"/>
  <c r="I139" i="1"/>
  <c r="I60" i="1"/>
  <c r="H50" i="1"/>
  <c r="H32" i="1"/>
  <c r="H151" i="1"/>
  <c r="I42" i="1"/>
  <c r="I82" i="1"/>
  <c r="I3" i="1"/>
  <c r="H155" i="1"/>
  <c r="H79" i="1"/>
  <c r="I118" i="1"/>
  <c r="H122" i="1"/>
  <c r="I85" i="1"/>
  <c r="I47" i="1"/>
  <c r="H153" i="1"/>
  <c r="H150" i="1"/>
  <c r="H18" i="1"/>
  <c r="C18" i="1" s="1"/>
  <c r="I132" i="1"/>
  <c r="H91" i="1"/>
  <c r="I38" i="1"/>
  <c r="I35" i="1"/>
  <c r="H65" i="1"/>
  <c r="H95" i="1"/>
  <c r="H12" i="1"/>
  <c r="H146" i="1"/>
  <c r="I52" i="1"/>
  <c r="I29" i="1"/>
  <c r="H94" i="1"/>
  <c r="H77" i="1"/>
  <c r="I27" i="1"/>
  <c r="I111" i="1"/>
  <c r="I143" i="1"/>
  <c r="I77" i="1"/>
  <c r="H154" i="1"/>
  <c r="H127" i="1"/>
  <c r="I17" i="1"/>
  <c r="H28" i="1"/>
  <c r="H83" i="1"/>
  <c r="H39" i="1"/>
  <c r="H131" i="1"/>
  <c r="I36" i="1"/>
  <c r="H143" i="1"/>
  <c r="H15" i="1"/>
  <c r="H87" i="1"/>
  <c r="H107" i="1"/>
  <c r="I138" i="1"/>
  <c r="H132" i="1"/>
  <c r="I13" i="1"/>
  <c r="I69" i="1"/>
  <c r="H6" i="1"/>
  <c r="C6" i="1" s="1"/>
  <c r="I97" i="1"/>
  <c r="H36" i="1"/>
  <c r="I10" i="1"/>
  <c r="I79" i="1"/>
  <c r="I145" i="1"/>
  <c r="H106" i="1"/>
  <c r="C106" i="1" s="1"/>
  <c r="I134" i="1"/>
  <c r="I147" i="1"/>
  <c r="I44" i="1"/>
  <c r="I98" i="1"/>
  <c r="I83" i="1"/>
  <c r="I61" i="1"/>
  <c r="I68" i="1"/>
  <c r="H23" i="1"/>
  <c r="C23" i="1" s="1"/>
  <c r="H113" i="1"/>
  <c r="H19" i="1"/>
  <c r="H10" i="1"/>
  <c r="I87" i="1"/>
  <c r="H147" i="1"/>
  <c r="H21" i="1"/>
  <c r="H73" i="1"/>
  <c r="AO8" i="6"/>
  <c r="AO16" i="6"/>
  <c r="AO4" i="6"/>
  <c r="AO5" i="6"/>
  <c r="AO13" i="6"/>
  <c r="AO21" i="6"/>
  <c r="AO18" i="6"/>
  <c r="AO14" i="6"/>
  <c r="AO10" i="6"/>
  <c r="AO6" i="6"/>
  <c r="I149" i="1"/>
  <c r="C149" i="1" s="1"/>
  <c r="C255" i="1" l="1"/>
  <c r="C290" i="1"/>
  <c r="C288" i="1"/>
  <c r="C278" i="1"/>
  <c r="C308" i="1"/>
  <c r="C189" i="1"/>
  <c r="C186" i="1"/>
  <c r="C191" i="1"/>
  <c r="C224" i="1"/>
  <c r="C230" i="1"/>
  <c r="C248" i="1"/>
  <c r="C251" i="1"/>
  <c r="C227" i="1"/>
  <c r="C249" i="1"/>
  <c r="C12" i="1"/>
  <c r="C153" i="1"/>
  <c r="C179" i="1"/>
  <c r="C70" i="1"/>
  <c r="C184" i="1"/>
  <c r="C171" i="1"/>
  <c r="C50" i="1"/>
  <c r="C178" i="1"/>
  <c r="C15" i="1"/>
  <c r="C213" i="1"/>
  <c r="C183" i="1"/>
  <c r="C71" i="1"/>
  <c r="C210" i="1"/>
  <c r="C199" i="1"/>
  <c r="C167" i="1"/>
  <c r="C91" i="1"/>
  <c r="C21" i="1"/>
  <c r="C20" i="1"/>
  <c r="C150" i="1"/>
  <c r="C54" i="1"/>
  <c r="C84" i="1"/>
  <c r="C158" i="1"/>
  <c r="C66" i="1"/>
  <c r="C137" i="1"/>
  <c r="C76" i="1"/>
  <c r="C154" i="1"/>
  <c r="C128" i="1"/>
  <c r="C121" i="1"/>
  <c r="C113" i="1"/>
  <c r="C95" i="1"/>
  <c r="C46" i="1"/>
  <c r="C103" i="1"/>
  <c r="C116" i="1"/>
  <c r="C140" i="1"/>
  <c r="C143" i="1"/>
  <c r="C43" i="1"/>
  <c r="C8" i="1"/>
  <c r="C119" i="1"/>
  <c r="C160" i="1"/>
  <c r="C107" i="1"/>
  <c r="C10" i="1"/>
  <c r="C136" i="1"/>
  <c r="C72" i="1"/>
  <c r="C32" i="1"/>
  <c r="A39" i="1"/>
  <c r="C144" i="1"/>
  <c r="C297" i="1"/>
  <c r="C196" i="1"/>
  <c r="C157" i="1"/>
  <c r="C180" i="1"/>
  <c r="C229" i="1"/>
  <c r="C271" i="1"/>
  <c r="C169" i="1"/>
  <c r="C301" i="1"/>
  <c r="C270" i="1"/>
  <c r="C166" i="1"/>
  <c r="C211" i="1"/>
  <c r="C162" i="1"/>
  <c r="C303" i="1"/>
  <c r="C208" i="1"/>
  <c r="C237" i="1"/>
  <c r="C300" i="1"/>
  <c r="C281" i="1"/>
  <c r="C202" i="1"/>
  <c r="C304" i="1"/>
  <c r="C275" i="1"/>
  <c r="C272" i="1"/>
  <c r="C223" i="1"/>
  <c r="C296" i="1"/>
  <c r="C164" i="1"/>
  <c r="C245" i="1"/>
  <c r="C244" i="1"/>
  <c r="C279" i="1"/>
  <c r="C243" i="1"/>
  <c r="C181" i="1"/>
  <c r="C174" i="1"/>
  <c r="C207" i="1"/>
  <c r="C168" i="1"/>
  <c r="C216" i="1"/>
  <c r="C194" i="1"/>
  <c r="C293" i="1"/>
  <c r="C204" i="1"/>
  <c r="C253" i="1"/>
  <c r="C284" i="1"/>
  <c r="C242" i="1"/>
  <c r="C302" i="1"/>
  <c r="C282" i="1"/>
  <c r="C170" i="1"/>
  <c r="C273" i="1"/>
  <c r="C206" i="1"/>
  <c r="C217" i="1"/>
  <c r="C200" i="1"/>
  <c r="C197" i="1"/>
  <c r="C163" i="1"/>
  <c r="C262" i="1"/>
  <c r="C239" i="1"/>
  <c r="C254" i="1"/>
  <c r="C212" i="1"/>
  <c r="C232" i="1"/>
  <c r="C201" i="1"/>
  <c r="C246" i="1"/>
  <c r="C285" i="1"/>
  <c r="C177" i="1"/>
  <c r="C187" i="1"/>
  <c r="C257" i="1"/>
  <c r="C241" i="1"/>
  <c r="C205" i="1"/>
  <c r="C192" i="1"/>
  <c r="C276" i="1"/>
  <c r="C235" i="1"/>
  <c r="C159" i="1"/>
  <c r="C268" i="1"/>
  <c r="C266" i="1"/>
  <c r="C161" i="1"/>
  <c r="C209" i="1"/>
  <c r="C298" i="1"/>
  <c r="C277" i="1"/>
  <c r="C236" i="1"/>
  <c r="C219" i="1"/>
  <c r="C256" i="1"/>
  <c r="C156" i="1"/>
  <c r="C11" i="1"/>
  <c r="C73" i="1"/>
  <c r="C39" i="1"/>
  <c r="C28" i="1"/>
  <c r="C127" i="1"/>
  <c r="C146" i="1"/>
  <c r="C35" i="1"/>
  <c r="C151" i="1"/>
  <c r="C130" i="1"/>
  <c r="C49" i="1"/>
  <c r="C5" i="1"/>
  <c r="C152" i="1"/>
  <c r="C19" i="1"/>
  <c r="C131" i="1"/>
  <c r="C94" i="1"/>
  <c r="C65" i="1"/>
  <c r="C122" i="1"/>
  <c r="C41" i="1"/>
  <c r="C86" i="1"/>
  <c r="C100" i="1"/>
  <c r="C22" i="1"/>
  <c r="C63" i="1"/>
  <c r="C105" i="1"/>
  <c r="C112" i="1"/>
  <c r="C59" i="1"/>
  <c r="C16" i="1"/>
  <c r="C90" i="1"/>
  <c r="C126" i="1"/>
  <c r="C67" i="1"/>
  <c r="C155" i="1"/>
  <c r="C147" i="1"/>
  <c r="C132" i="1"/>
  <c r="C4" i="1"/>
  <c r="C26" i="1"/>
  <c r="C117" i="1"/>
  <c r="C40" i="1"/>
  <c r="C64" i="1"/>
  <c r="C135" i="1"/>
  <c r="C36" i="1"/>
  <c r="C87" i="1"/>
  <c r="C83" i="1"/>
  <c r="C79" i="1"/>
  <c r="C61" i="1"/>
  <c r="C134" i="1"/>
  <c r="C74" i="1"/>
  <c r="C9" i="1"/>
  <c r="C42" i="1"/>
  <c r="C45" i="1"/>
  <c r="C114" i="1"/>
  <c r="C51" i="1"/>
  <c r="C37" i="1"/>
  <c r="C148" i="1"/>
  <c r="C27" i="1"/>
  <c r="C108" i="1"/>
  <c r="C60" i="1"/>
  <c r="C7" i="1"/>
  <c r="C17" i="1"/>
  <c r="C115" i="1"/>
  <c r="C104" i="1"/>
  <c r="C33" i="1"/>
  <c r="C129" i="1"/>
  <c r="C93" i="1"/>
  <c r="C141" i="1"/>
  <c r="C98" i="1"/>
  <c r="C80" i="1"/>
  <c r="C34" i="1"/>
  <c r="C75" i="1"/>
  <c r="C92" i="1"/>
  <c r="C44" i="1"/>
  <c r="C139" i="1"/>
  <c r="C47" i="1"/>
  <c r="C101" i="1"/>
  <c r="C110" i="1"/>
  <c r="C58" i="1"/>
  <c r="C111" i="1"/>
  <c r="C125" i="1"/>
  <c r="C62" i="1"/>
  <c r="C77" i="1"/>
  <c r="C68" i="1"/>
  <c r="C69" i="1"/>
  <c r="C38" i="1"/>
  <c r="C13" i="1"/>
  <c r="C82" i="1"/>
  <c r="C52" i="1"/>
  <c r="C30" i="1"/>
  <c r="C120" i="1"/>
  <c r="C29" i="1"/>
  <c r="C31" i="1"/>
  <c r="C85" i="1"/>
  <c r="C57" i="1"/>
  <c r="C145" i="1"/>
  <c r="C48" i="1"/>
  <c r="C138" i="1"/>
  <c r="C14" i="1"/>
  <c r="C96" i="1"/>
  <c r="C118" i="1"/>
  <c r="C56" i="1"/>
  <c r="C53" i="1"/>
  <c r="C102" i="1"/>
  <c r="C124" i="1"/>
  <c r="C88" i="1"/>
  <c r="C133" i="1"/>
  <c r="C55" i="1"/>
  <c r="C24" i="1"/>
  <c r="C97" i="1"/>
  <c r="C142" i="1"/>
  <c r="C109" i="1"/>
  <c r="C99" i="1"/>
  <c r="C3" i="1"/>
  <c r="J21" i="1"/>
  <c r="J12" i="1"/>
  <c r="J138" i="1"/>
  <c r="J93" i="1"/>
  <c r="J102" i="1"/>
  <c r="J75" i="1"/>
  <c r="J84" i="1"/>
  <c r="J147" i="1"/>
  <c r="J39" i="1"/>
  <c r="J111" i="1"/>
  <c r="J66" i="1"/>
  <c r="J30" i="1"/>
  <c r="J48" i="1"/>
  <c r="J129" i="1"/>
  <c r="J120" i="1"/>
  <c r="J3" i="1"/>
  <c r="J57" i="1"/>
  <c r="A48" i="1" l="1"/>
  <c r="T18" i="6"/>
  <c r="AI8" i="6"/>
  <c r="K20" i="6"/>
  <c r="U5" i="6"/>
  <c r="Y6" i="6"/>
  <c r="R20" i="6"/>
  <c r="G16" i="6"/>
  <c r="T8" i="6"/>
  <c r="Z17" i="6"/>
  <c r="Q14" i="6"/>
  <c r="Q16" i="6"/>
  <c r="M17" i="6"/>
  <c r="U20" i="6"/>
  <c r="L16" i="6"/>
  <c r="AK10" i="6"/>
  <c r="AB6" i="6"/>
  <c r="AC10" i="6"/>
  <c r="Z4" i="6"/>
  <c r="Q4" i="6"/>
  <c r="AF15" i="6"/>
  <c r="Q8" i="6"/>
  <c r="W6" i="6"/>
  <c r="AK18" i="6"/>
  <c r="AH17" i="6"/>
  <c r="M19" i="6"/>
  <c r="AF17" i="6"/>
  <c r="C20" i="6"/>
  <c r="AC11" i="6"/>
  <c r="F13" i="6"/>
  <c r="AA10" i="6"/>
  <c r="G6" i="6"/>
  <c r="Q13" i="6"/>
  <c r="D16" i="6"/>
  <c r="AL18" i="6"/>
  <c r="C19" i="6"/>
  <c r="H16" i="6"/>
  <c r="AF13" i="6"/>
  <c r="AG14" i="6"/>
  <c r="AH5" i="6"/>
  <c r="AA18" i="6"/>
  <c r="Y12" i="6"/>
  <c r="M16" i="6"/>
  <c r="R7" i="6"/>
  <c r="AB16" i="6"/>
  <c r="G21" i="6"/>
  <c r="AF4" i="6"/>
  <c r="I21" i="6"/>
  <c r="AF19" i="6"/>
  <c r="I11" i="6"/>
  <c r="O9" i="6"/>
  <c r="AB20" i="6"/>
  <c r="M11" i="6"/>
  <c r="AJ5" i="6"/>
  <c r="AL14" i="6"/>
  <c r="G9" i="6"/>
  <c r="F11" i="6"/>
  <c r="R21" i="6"/>
  <c r="AG19" i="6"/>
  <c r="AD9" i="6"/>
  <c r="P15" i="6"/>
  <c r="AG10" i="6"/>
  <c r="K10" i="6"/>
  <c r="V11" i="6"/>
  <c r="AL4" i="6"/>
  <c r="X8" i="6"/>
  <c r="T6" i="6"/>
  <c r="AB7" i="6"/>
  <c r="H5" i="6"/>
  <c r="W7" i="6"/>
  <c r="AH20" i="6"/>
  <c r="AG17" i="6"/>
  <c r="T9" i="6"/>
  <c r="AK20" i="6"/>
  <c r="G4" i="6"/>
  <c r="L19" i="6"/>
  <c r="AL17" i="6"/>
  <c r="V21" i="6"/>
  <c r="I7" i="6"/>
  <c r="U15" i="6"/>
  <c r="F18" i="6"/>
  <c r="S13" i="6"/>
  <c r="Y8" i="6"/>
  <c r="J13" i="6"/>
  <c r="O10" i="6"/>
  <c r="I20" i="6"/>
  <c r="W10" i="6"/>
  <c r="U10" i="6"/>
  <c r="Y5" i="6"/>
  <c r="T19" i="6"/>
  <c r="O6" i="6"/>
  <c r="AD20" i="6"/>
  <c r="AI19" i="6"/>
  <c r="AA17" i="6"/>
  <c r="AD16" i="6"/>
  <c r="AI15" i="6"/>
  <c r="AK13" i="6"/>
  <c r="AJ10" i="6"/>
  <c r="AH13" i="6"/>
  <c r="H20" i="6"/>
  <c r="V19" i="6"/>
  <c r="AA6" i="6"/>
  <c r="AK16" i="6"/>
  <c r="M9" i="6"/>
  <c r="D7" i="6"/>
  <c r="J20" i="6"/>
  <c r="W16" i="6"/>
  <c r="J5" i="6"/>
  <c r="K8" i="6"/>
  <c r="H9" i="6"/>
  <c r="AH15" i="6"/>
  <c r="AG12" i="6"/>
  <c r="X5" i="6"/>
  <c r="AA19" i="6"/>
  <c r="AE13" i="6"/>
  <c r="S8" i="6"/>
  <c r="K9" i="6"/>
  <c r="W4" i="6"/>
  <c r="AF7" i="6"/>
  <c r="AA14" i="6"/>
  <c r="C8" i="6"/>
  <c r="AB11" i="6"/>
  <c r="W19" i="6"/>
  <c r="AJ19" i="6"/>
  <c r="G20" i="6"/>
  <c r="D6" i="6"/>
  <c r="Z8" i="6"/>
  <c r="S17" i="6"/>
  <c r="AJ21" i="6"/>
  <c r="N4" i="6"/>
  <c r="K6" i="6"/>
  <c r="AL13" i="6"/>
  <c r="AC9" i="6"/>
  <c r="G18" i="6"/>
  <c r="X14" i="6"/>
  <c r="AI5" i="6"/>
  <c r="AL16" i="6"/>
  <c r="C14" i="6"/>
  <c r="AG21" i="6"/>
  <c r="Y10" i="6"/>
  <c r="AL11" i="6"/>
  <c r="AA8" i="6"/>
  <c r="X13" i="6"/>
  <c r="X18" i="6"/>
  <c r="I18" i="6"/>
  <c r="F5" i="6"/>
  <c r="E12" i="6"/>
  <c r="R10" i="6"/>
  <c r="H18" i="6"/>
  <c r="H11" i="6"/>
  <c r="K15" i="6"/>
  <c r="V13" i="6"/>
  <c r="X7" i="6"/>
  <c r="Y20" i="6"/>
  <c r="AH4" i="6"/>
  <c r="M13" i="6"/>
  <c r="F19" i="6"/>
  <c r="H8" i="6"/>
  <c r="H7" i="6"/>
  <c r="V7" i="6"/>
  <c r="N10" i="6"/>
  <c r="Z12" i="6"/>
  <c r="AL8" i="6"/>
  <c r="AE21" i="6"/>
  <c r="Y17" i="6"/>
  <c r="O7" i="6"/>
  <c r="AB13" i="6"/>
  <c r="AE9" i="6"/>
  <c r="AG16" i="6"/>
  <c r="Y9" i="6"/>
  <c r="T15" i="6"/>
  <c r="E6" i="6"/>
  <c r="AK15" i="6"/>
  <c r="E7" i="6"/>
  <c r="AG8" i="6"/>
  <c r="AB9" i="6"/>
  <c r="AI12" i="6"/>
  <c r="AE6" i="6"/>
  <c r="V16" i="6"/>
  <c r="F6" i="6"/>
  <c r="D10" i="6"/>
  <c r="Y13" i="6"/>
  <c r="AG4" i="6"/>
  <c r="AC17" i="6"/>
  <c r="AJ17" i="6"/>
  <c r="P10" i="6"/>
  <c r="AI21" i="6"/>
  <c r="AC13" i="6"/>
  <c r="AH9" i="6"/>
  <c r="AC5" i="6"/>
  <c r="S10" i="6"/>
  <c r="AJ15" i="6"/>
  <c r="M20" i="6"/>
  <c r="AD19" i="6"/>
  <c r="J15" i="6"/>
  <c r="I16" i="6"/>
  <c r="Q18" i="6"/>
  <c r="AG13" i="6"/>
  <c r="S18" i="6"/>
  <c r="M21" i="6"/>
  <c r="R11" i="6"/>
  <c r="D19" i="6"/>
  <c r="Z5" i="6"/>
  <c r="J10" i="6"/>
  <c r="D12" i="6"/>
  <c r="C6" i="6"/>
  <c r="AD10" i="6"/>
  <c r="U19" i="6"/>
  <c r="AD12" i="6"/>
  <c r="O19" i="6"/>
  <c r="K18" i="6"/>
  <c r="P13" i="6"/>
  <c r="AJ16" i="6"/>
  <c r="I14" i="6"/>
  <c r="E13" i="6"/>
  <c r="S15" i="6"/>
  <c r="AI16" i="6"/>
  <c r="AC16" i="6"/>
  <c r="L8" i="6"/>
  <c r="Z6" i="6"/>
  <c r="E9" i="6"/>
  <c r="G11" i="6"/>
  <c r="S21" i="6"/>
  <c r="AG20" i="6"/>
  <c r="Z21" i="6"/>
  <c r="T13" i="6"/>
  <c r="AB4" i="6"/>
  <c r="G5" i="6"/>
  <c r="I6" i="6"/>
  <c r="X20" i="6"/>
  <c r="AG11" i="6"/>
  <c r="AC14" i="6"/>
  <c r="Q15" i="6"/>
  <c r="AD6" i="6"/>
  <c r="O11" i="6"/>
  <c r="Q20" i="6"/>
  <c r="AE15" i="6"/>
  <c r="AI18" i="6"/>
  <c r="M14" i="6"/>
  <c r="L15" i="6"/>
  <c r="U4" i="6"/>
  <c r="J6" i="6"/>
  <c r="AC18" i="6"/>
  <c r="AI6" i="6"/>
  <c r="AD11" i="6"/>
  <c r="AA4" i="6"/>
  <c r="W15" i="6"/>
  <c r="AE8" i="6"/>
  <c r="AI13" i="6"/>
  <c r="L21" i="6"/>
  <c r="P18" i="6"/>
  <c r="R18" i="6"/>
  <c r="T16" i="6"/>
  <c r="T12" i="6"/>
  <c r="X11" i="6"/>
  <c r="F4" i="6"/>
  <c r="Q12" i="6"/>
  <c r="N12" i="6"/>
  <c r="AB14" i="6"/>
  <c r="W5" i="6"/>
  <c r="N5" i="6"/>
  <c r="T11" i="6"/>
  <c r="U12" i="6"/>
  <c r="AC20" i="6"/>
  <c r="I8" i="6"/>
  <c r="AE20" i="6"/>
  <c r="AJ8" i="6"/>
  <c r="V14" i="6"/>
  <c r="AH18" i="6"/>
  <c r="S11" i="6"/>
  <c r="U11" i="6"/>
  <c r="R17" i="6"/>
  <c r="AK19" i="6"/>
  <c r="AE17" i="6"/>
  <c r="N18" i="6"/>
  <c r="D5" i="6"/>
  <c r="O21" i="6"/>
  <c r="O4" i="6"/>
  <c r="P17" i="6"/>
  <c r="AA5" i="6"/>
  <c r="I4" i="6"/>
  <c r="U18" i="6"/>
  <c r="L9" i="6"/>
  <c r="V12" i="6"/>
  <c r="AH11" i="6"/>
  <c r="AF18" i="6"/>
  <c r="AE14" i="6"/>
  <c r="AB21" i="6"/>
  <c r="AC12" i="6"/>
  <c r="S6" i="6"/>
  <c r="P11" i="6"/>
  <c r="X17" i="6"/>
  <c r="J17" i="6"/>
  <c r="AI10" i="6"/>
  <c r="H13" i="6"/>
  <c r="J12" i="6"/>
  <c r="R15" i="6"/>
  <c r="M15" i="6"/>
  <c r="D15" i="6"/>
  <c r="K11" i="6"/>
  <c r="Y14" i="6"/>
  <c r="AB17" i="6"/>
  <c r="I17" i="6"/>
  <c r="N6" i="6"/>
  <c r="AK14" i="6"/>
  <c r="Q10" i="6"/>
  <c r="X6" i="6"/>
  <c r="V20" i="6"/>
  <c r="AF6" i="6"/>
  <c r="AH7" i="6"/>
  <c r="AJ7" i="6"/>
  <c r="AK21" i="6"/>
  <c r="D18" i="6"/>
  <c r="L14" i="6"/>
  <c r="N7" i="6"/>
  <c r="O20" i="6"/>
  <c r="AD7" i="6"/>
  <c r="T21" i="6"/>
  <c r="R12" i="6"/>
  <c r="D11" i="6"/>
  <c r="AB8" i="6"/>
  <c r="Y11" i="6"/>
  <c r="U9" i="6"/>
  <c r="G15" i="6"/>
  <c r="AF5" i="6"/>
  <c r="AH19" i="6"/>
  <c r="AI7" i="6"/>
  <c r="G17" i="6"/>
  <c r="U21" i="6"/>
  <c r="AA16" i="6"/>
  <c r="W14" i="6"/>
  <c r="T14" i="6"/>
  <c r="AB18" i="6"/>
  <c r="P7" i="6"/>
  <c r="L7" i="6"/>
  <c r="AK17" i="6"/>
  <c r="S14" i="6"/>
  <c r="AH6" i="6"/>
  <c r="E8" i="6"/>
  <c r="O5" i="6"/>
  <c r="H15" i="6"/>
  <c r="T17" i="6"/>
  <c r="D20" i="6"/>
  <c r="E4" i="6"/>
  <c r="O17" i="6"/>
  <c r="AA15" i="6"/>
  <c r="W9" i="6"/>
  <c r="AD15" i="6"/>
  <c r="V15" i="6"/>
  <c r="F10" i="6"/>
  <c r="W12" i="6"/>
  <c r="AF12" i="6"/>
  <c r="AG18" i="6"/>
  <c r="E18" i="6"/>
  <c r="AK5" i="6"/>
  <c r="AF20" i="6"/>
  <c r="AL5" i="6"/>
  <c r="AE7" i="6"/>
  <c r="Q7" i="6"/>
  <c r="M12" i="6"/>
  <c r="AB12" i="6"/>
  <c r="C15" i="6"/>
  <c r="P6" i="6"/>
  <c r="Z11" i="6"/>
  <c r="Z10" i="6"/>
  <c r="P9" i="6"/>
  <c r="AE4" i="6"/>
  <c r="Z13" i="6"/>
  <c r="C9" i="6"/>
  <c r="U6" i="6"/>
  <c r="C4" i="6"/>
  <c r="F14" i="6"/>
  <c r="AD21" i="6"/>
  <c r="M8" i="6"/>
  <c r="AH12" i="6"/>
  <c r="Y15" i="6"/>
  <c r="AA12" i="6"/>
  <c r="AI17" i="6"/>
  <c r="E19" i="6"/>
  <c r="AK11" i="6"/>
  <c r="Q6" i="6"/>
  <c r="O18" i="6"/>
  <c r="Y18" i="6"/>
  <c r="T20" i="6"/>
  <c r="W17" i="6"/>
  <c r="R9" i="6"/>
  <c r="AK9" i="6"/>
  <c r="S5" i="6"/>
  <c r="Z14" i="6"/>
  <c r="AI14" i="6"/>
  <c r="AJ6" i="6"/>
  <c r="AI20" i="6"/>
  <c r="I5" i="6"/>
  <c r="AF21" i="6"/>
  <c r="I10" i="6"/>
  <c r="N19" i="6"/>
  <c r="D9" i="6"/>
  <c r="F12" i="6"/>
  <c r="AJ20" i="6"/>
  <c r="AK12" i="6"/>
  <c r="AK6" i="6"/>
  <c r="AL9" i="6"/>
  <c r="G13" i="6"/>
  <c r="N16" i="6"/>
  <c r="K14" i="6"/>
  <c r="J14" i="6"/>
  <c r="AC7" i="6"/>
  <c r="AJ18" i="6"/>
  <c r="AK7" i="6"/>
  <c r="C12" i="6"/>
  <c r="G19" i="6"/>
  <c r="C18" i="6"/>
  <c r="AC15" i="6"/>
  <c r="P16" i="6"/>
  <c r="AL12" i="6"/>
  <c r="F7" i="6"/>
  <c r="U7" i="6"/>
  <c r="AD5" i="6"/>
  <c r="H19" i="6"/>
  <c r="F9" i="6"/>
  <c r="V6" i="6"/>
  <c r="M4" i="6"/>
  <c r="N20" i="6"/>
  <c r="AF11" i="6"/>
  <c r="R8" i="6"/>
  <c r="D4" i="6"/>
  <c r="J11" i="6"/>
  <c r="P8" i="6"/>
  <c r="F16" i="6"/>
  <c r="K19" i="6"/>
  <c r="P12" i="6"/>
  <c r="X4" i="6"/>
  <c r="J9" i="6"/>
  <c r="F20" i="6"/>
  <c r="AL6" i="6"/>
  <c r="G10" i="6"/>
  <c r="F8" i="6"/>
  <c r="AI4" i="6"/>
  <c r="AL21" i="6"/>
  <c r="L20" i="6"/>
  <c r="W11" i="6"/>
  <c r="R5" i="6"/>
  <c r="C16" i="6"/>
  <c r="Y19" i="6"/>
  <c r="AF10" i="6"/>
  <c r="J8" i="6"/>
  <c r="O13" i="6"/>
  <c r="P21" i="6"/>
  <c r="Q9" i="6"/>
  <c r="N13" i="6"/>
  <c r="D13" i="6"/>
  <c r="AH8" i="6"/>
  <c r="N17" i="6"/>
  <c r="U14" i="6"/>
  <c r="X19" i="6"/>
  <c r="C21" i="6"/>
  <c r="S19" i="6"/>
  <c r="P4" i="6"/>
  <c r="AI11" i="6"/>
  <c r="I9" i="6"/>
  <c r="E17" i="6"/>
  <c r="Q5" i="6"/>
  <c r="O16" i="6"/>
  <c r="J19" i="6"/>
  <c r="W21" i="6"/>
  <c r="AA9" i="6"/>
  <c r="E10" i="6"/>
  <c r="AA7" i="6"/>
  <c r="H12" i="6"/>
  <c r="P5" i="6"/>
  <c r="E20" i="6"/>
  <c r="AH16" i="6"/>
  <c r="X15" i="6"/>
  <c r="N9" i="6"/>
  <c r="V8" i="6"/>
  <c r="P19" i="6"/>
  <c r="AF14" i="6"/>
  <c r="R19" i="6"/>
  <c r="W8" i="6"/>
  <c r="U17" i="6"/>
  <c r="G14" i="6"/>
  <c r="G7" i="6"/>
  <c r="W13" i="6"/>
  <c r="Y21" i="6"/>
  <c r="AB19" i="6"/>
  <c r="N14" i="6"/>
  <c r="X16" i="6"/>
  <c r="L18" i="6"/>
  <c r="AK4" i="6"/>
  <c r="E21" i="6"/>
  <c r="S9" i="6"/>
  <c r="R16" i="6"/>
  <c r="M7" i="6"/>
  <c r="X10" i="6"/>
  <c r="AG7" i="6"/>
  <c r="V4" i="6"/>
  <c r="K4" i="6"/>
  <c r="H6" i="6"/>
  <c r="Z16" i="6"/>
  <c r="T7" i="6"/>
  <c r="AG5" i="6"/>
  <c r="AD18" i="6"/>
  <c r="C17" i="6"/>
  <c r="Z9" i="6"/>
  <c r="AL20" i="6"/>
  <c r="AE18" i="6"/>
  <c r="AE19" i="6"/>
  <c r="I15" i="6"/>
  <c r="C7" i="6"/>
  <c r="Z18" i="6"/>
  <c r="AH21" i="6"/>
  <c r="N8" i="6"/>
  <c r="M5" i="6"/>
  <c r="AJ4" i="6"/>
  <c r="AL7" i="6"/>
  <c r="Z15" i="6"/>
  <c r="H4" i="6"/>
  <c r="AB10" i="6"/>
  <c r="AL10" i="6"/>
  <c r="J18" i="6"/>
  <c r="L4" i="6"/>
  <c r="AF9" i="6"/>
  <c r="AC8" i="6"/>
  <c r="G12" i="6"/>
  <c r="H14" i="6"/>
  <c r="AC19" i="6"/>
  <c r="Y7" i="6"/>
  <c r="Y4" i="6"/>
  <c r="D8" i="6"/>
  <c r="Z7" i="6"/>
  <c r="W20" i="6"/>
  <c r="X12" i="6"/>
  <c r="AB5" i="6"/>
  <c r="E14" i="6"/>
  <c r="L10" i="6"/>
  <c r="K13" i="6"/>
  <c r="F17" i="6"/>
  <c r="AA11" i="6"/>
  <c r="C13" i="6"/>
  <c r="J4" i="6"/>
  <c r="AD4" i="6"/>
  <c r="AJ13" i="6"/>
  <c r="R6" i="6"/>
  <c r="O8" i="6"/>
  <c r="AG9" i="6"/>
  <c r="AD13" i="6"/>
  <c r="S12" i="6"/>
  <c r="U8" i="6"/>
  <c r="S16" i="6"/>
  <c r="U16" i="6"/>
  <c r="H10" i="6"/>
  <c r="Z19" i="6"/>
  <c r="AH10" i="6"/>
  <c r="K16" i="6"/>
  <c r="K21" i="6"/>
  <c r="T4" i="6"/>
  <c r="AJ12" i="6"/>
  <c r="V18" i="6"/>
  <c r="AF16" i="6"/>
  <c r="F15" i="6"/>
  <c r="F21" i="6"/>
  <c r="M6" i="6"/>
  <c r="K5" i="6"/>
  <c r="L12" i="6"/>
  <c r="M10" i="6"/>
  <c r="N15" i="6"/>
  <c r="AE11" i="6"/>
  <c r="N11" i="6"/>
  <c r="I12" i="6"/>
  <c r="W18" i="6"/>
  <c r="V9" i="6"/>
  <c r="AE5" i="6"/>
  <c r="AK8" i="6"/>
  <c r="AA20" i="6"/>
  <c r="S20" i="6"/>
  <c r="V10" i="6"/>
  <c r="C11" i="6"/>
  <c r="Q21" i="6"/>
  <c r="R13" i="6"/>
  <c r="AH14" i="6"/>
  <c r="E16" i="6"/>
  <c r="U13" i="6"/>
  <c r="Y16" i="6"/>
  <c r="Q11" i="6"/>
  <c r="N21" i="6"/>
  <c r="C10" i="6"/>
  <c r="R4" i="6"/>
  <c r="AB15" i="6"/>
  <c r="AE12" i="6"/>
  <c r="O15" i="6"/>
  <c r="D21" i="6"/>
  <c r="Q17" i="6"/>
  <c r="AD14" i="6"/>
  <c r="S4" i="6"/>
  <c r="C5" i="6"/>
  <c r="AE16" i="6"/>
  <c r="O12" i="6"/>
  <c r="V17" i="6"/>
  <c r="I13" i="6"/>
  <c r="Q19" i="6"/>
  <c r="AD8" i="6"/>
  <c r="AD17" i="6"/>
  <c r="T5" i="6"/>
  <c r="L5" i="6"/>
  <c r="R14" i="6"/>
  <c r="AL15" i="6"/>
  <c r="L17" i="6"/>
  <c r="AJ9" i="6"/>
  <c r="M18" i="6"/>
  <c r="AL19" i="6"/>
  <c r="AI9" i="6"/>
  <c r="AE10" i="6"/>
  <c r="J21" i="6"/>
  <c r="V5" i="6"/>
  <c r="P14" i="6"/>
  <c r="L11" i="6"/>
  <c r="H21" i="6"/>
  <c r="AC6" i="6"/>
  <c r="AC21" i="6"/>
  <c r="G8" i="6"/>
  <c r="AA21" i="6"/>
  <c r="AF8" i="6"/>
  <c r="AA13" i="6"/>
  <c r="K7" i="6"/>
  <c r="J16" i="6"/>
  <c r="J7" i="6"/>
  <c r="K12" i="6"/>
  <c r="AJ14" i="6"/>
  <c r="O14" i="6"/>
  <c r="S7" i="6"/>
  <c r="E5" i="6"/>
  <c r="AG15" i="6"/>
  <c r="AG6" i="6"/>
  <c r="T10" i="6"/>
  <c r="D17" i="6"/>
  <c r="E15" i="6"/>
  <c r="D14" i="6"/>
  <c r="P20" i="6"/>
  <c r="L6" i="6"/>
  <c r="E11" i="6"/>
  <c r="H17" i="6"/>
  <c r="Z20" i="6"/>
  <c r="K17" i="6"/>
  <c r="L13" i="6"/>
  <c r="AJ11" i="6"/>
  <c r="X21" i="6"/>
  <c r="AC4" i="6"/>
  <c r="X9" i="6"/>
  <c r="I19" i="6"/>
  <c r="A57" i="1" l="1"/>
  <c r="W26" i="6"/>
  <c r="BD7" i="6"/>
  <c r="Y25" i="6"/>
  <c r="AA27" i="6"/>
  <c r="BB13" i="6"/>
  <c r="O27" i="6"/>
  <c r="BD8" i="6"/>
  <c r="BD12" i="6"/>
  <c r="S23" i="6"/>
  <c r="S25" i="6"/>
  <c r="S26" i="6"/>
  <c r="S28" i="6"/>
  <c r="S24" i="6"/>
  <c r="BC10" i="6"/>
  <c r="AZ10" i="6"/>
  <c r="AY10" i="6"/>
  <c r="BA10" i="6"/>
  <c r="BB10" i="6"/>
  <c r="Y28" i="6"/>
  <c r="Y26" i="6"/>
  <c r="Y24" i="6"/>
  <c r="Y23" i="6"/>
  <c r="BA21" i="6"/>
  <c r="AZ21" i="6"/>
  <c r="BC21" i="6"/>
  <c r="BB21" i="6"/>
  <c r="AY21" i="6"/>
  <c r="AI23" i="6"/>
  <c r="AI24" i="6"/>
  <c r="AI26" i="6"/>
  <c r="BD4" i="6"/>
  <c r="C27" i="6"/>
  <c r="M23" i="6"/>
  <c r="M24" i="6"/>
  <c r="M26" i="6"/>
  <c r="M25" i="6"/>
  <c r="M28" i="6"/>
  <c r="BA18" i="6"/>
  <c r="BB18" i="6"/>
  <c r="AY18" i="6"/>
  <c r="AZ18" i="6"/>
  <c r="BC18" i="6"/>
  <c r="AY12" i="6"/>
  <c r="BA12" i="6"/>
  <c r="AZ12" i="6"/>
  <c r="BB12" i="6"/>
  <c r="BC12" i="6"/>
  <c r="AZ15" i="6"/>
  <c r="AY15" i="6"/>
  <c r="BC15" i="6"/>
  <c r="BB15" i="6"/>
  <c r="BA15" i="6"/>
  <c r="E25" i="6"/>
  <c r="E23" i="6"/>
  <c r="E26" i="6"/>
  <c r="E24" i="6"/>
  <c r="E28" i="6"/>
  <c r="O23" i="6"/>
  <c r="O24" i="6"/>
  <c r="O25" i="6"/>
  <c r="O28" i="6"/>
  <c r="O26" i="6"/>
  <c r="AA24" i="6"/>
  <c r="AA23" i="6"/>
  <c r="AA25" i="6"/>
  <c r="AA26" i="6"/>
  <c r="AA28" i="6"/>
  <c r="AZ6" i="6"/>
  <c r="BC6" i="6"/>
  <c r="BB6" i="6"/>
  <c r="AY6" i="6"/>
  <c r="BA6" i="6"/>
  <c r="AZ14" i="6"/>
  <c r="BA14" i="6"/>
  <c r="AY14" i="6"/>
  <c r="BB14" i="6"/>
  <c r="W28" i="6"/>
  <c r="W23" i="6"/>
  <c r="W24" i="6"/>
  <c r="W25" i="6"/>
  <c r="BA19" i="6"/>
  <c r="AZ19" i="6"/>
  <c r="BB19" i="6"/>
  <c r="AY19" i="6"/>
  <c r="BA20" i="6"/>
  <c r="BB20" i="6"/>
  <c r="AY20" i="6"/>
  <c r="AZ20" i="6"/>
  <c r="Q25" i="6"/>
  <c r="Q23" i="6"/>
  <c r="Q24" i="6"/>
  <c r="Q28" i="6"/>
  <c r="Q26" i="6"/>
  <c r="AC28" i="6"/>
  <c r="AC26" i="6"/>
  <c r="AC24" i="6"/>
  <c r="AC25" i="6"/>
  <c r="AC23" i="6"/>
  <c r="AZ5" i="6"/>
  <c r="AY5" i="6"/>
  <c r="BC5" i="6"/>
  <c r="BB5" i="6"/>
  <c r="BA5" i="6"/>
  <c r="BC11" i="6"/>
  <c r="AZ11" i="6"/>
  <c r="BB11" i="6"/>
  <c r="BA11" i="6"/>
  <c r="AY11" i="6"/>
  <c r="BC13" i="6"/>
  <c r="BA13" i="6"/>
  <c r="AZ13" i="6"/>
  <c r="AY13" i="6"/>
  <c r="BA7" i="6"/>
  <c r="AY7" i="6"/>
  <c r="BC7" i="6"/>
  <c r="BB7" i="6"/>
  <c r="AZ7" i="6"/>
  <c r="BA17" i="6"/>
  <c r="BB17" i="6"/>
  <c r="BC17" i="6"/>
  <c r="AZ17" i="6"/>
  <c r="K26" i="6"/>
  <c r="K25" i="6"/>
  <c r="K24" i="6"/>
  <c r="K28" i="6"/>
  <c r="K23" i="6"/>
  <c r="AK26" i="6"/>
  <c r="AK24" i="6"/>
  <c r="AK23" i="6"/>
  <c r="AK25" i="6"/>
  <c r="AK28" i="6"/>
  <c r="BC16" i="6"/>
  <c r="AY16" i="6"/>
  <c r="BB16" i="6"/>
  <c r="AZ16" i="6"/>
  <c r="BA16" i="6"/>
  <c r="C26" i="6"/>
  <c r="BB4" i="6"/>
  <c r="C23" i="6"/>
  <c r="BA4" i="6"/>
  <c r="AZ4" i="6"/>
  <c r="C25" i="6"/>
  <c r="C28" i="6"/>
  <c r="BC4" i="6"/>
  <c r="C24" i="6"/>
  <c r="AY4" i="6"/>
  <c r="BC9" i="6"/>
  <c r="AZ9" i="6"/>
  <c r="AY9" i="6"/>
  <c r="BA9" i="6"/>
  <c r="BB9" i="6"/>
  <c r="AE23" i="6"/>
  <c r="AE24" i="6"/>
  <c r="AE25" i="6"/>
  <c r="AE26" i="6"/>
  <c r="AE28" i="6"/>
  <c r="I25" i="6"/>
  <c r="I24" i="6"/>
  <c r="I26" i="6"/>
  <c r="I23" i="6"/>
  <c r="I28" i="6"/>
  <c r="U25" i="6"/>
  <c r="U24" i="6"/>
  <c r="U28" i="6"/>
  <c r="U26" i="6"/>
  <c r="U23" i="6"/>
  <c r="AG26" i="6"/>
  <c r="AG24" i="6"/>
  <c r="AG25" i="6"/>
  <c r="AG28" i="6"/>
  <c r="BA8" i="6"/>
  <c r="AZ8" i="6"/>
  <c r="BC8" i="6"/>
  <c r="AY8" i="6"/>
  <c r="BB8" i="6"/>
  <c r="G25" i="6"/>
  <c r="G23" i="6"/>
  <c r="G24" i="6"/>
  <c r="G28" i="6"/>
  <c r="S27" i="6"/>
  <c r="I27" i="6"/>
  <c r="AI27" i="6"/>
  <c r="U27" i="6"/>
  <c r="W27" i="6"/>
  <c r="BD11" i="6"/>
  <c r="BD5" i="6"/>
  <c r="E27" i="6"/>
  <c r="BD19" i="6"/>
  <c r="M27" i="6"/>
  <c r="BD6" i="6"/>
  <c r="BC19" i="6"/>
  <c r="AI25" i="6"/>
  <c r="AY17" i="6"/>
  <c r="G26" i="6"/>
  <c r="BD14" i="6"/>
  <c r="BD17" i="6"/>
  <c r="AG23" i="6"/>
  <c r="BC14" i="6"/>
  <c r="BD16" i="6"/>
  <c r="AI28" i="6"/>
  <c r="BD21" i="6"/>
  <c r="Q27" i="6"/>
  <c r="BC20" i="6"/>
  <c r="AC27" i="6"/>
  <c r="K27" i="6"/>
  <c r="G27" i="6"/>
  <c r="BD13" i="6"/>
  <c r="BD9" i="6"/>
  <c r="BD20" i="6"/>
  <c r="BD18" i="6"/>
  <c r="BD15" i="6"/>
  <c r="BD10" i="6"/>
  <c r="AG27" i="6"/>
  <c r="AK27" i="6"/>
  <c r="AE27" i="6"/>
  <c r="Y27" i="6"/>
  <c r="A66" i="1" l="1"/>
  <c r="AE29" i="6"/>
  <c r="AG29" i="6"/>
  <c r="K29" i="6"/>
  <c r="BE20" i="6"/>
  <c r="BE21" i="6"/>
  <c r="BE14" i="6"/>
  <c r="BE19" i="6"/>
  <c r="M29" i="6"/>
  <c r="E29" i="6"/>
  <c r="I29" i="6"/>
  <c r="G29" i="6"/>
  <c r="BE8" i="6"/>
  <c r="U30" i="6"/>
  <c r="AE30" i="6"/>
  <c r="BE9" i="6"/>
  <c r="C29" i="6"/>
  <c r="BF4" i="6"/>
  <c r="BF16" i="6"/>
  <c r="K30" i="6"/>
  <c r="BF17" i="6"/>
  <c r="BF7" i="6"/>
  <c r="BE7" i="6"/>
  <c r="BF13" i="6"/>
  <c r="BE13" i="6"/>
  <c r="BF11" i="6"/>
  <c r="BE5" i="6"/>
  <c r="BF5" i="6"/>
  <c r="Q30" i="6"/>
  <c r="W30" i="6"/>
  <c r="BE6" i="6"/>
  <c r="AA30" i="6"/>
  <c r="O30" i="6"/>
  <c r="BE12" i="6"/>
  <c r="BF12" i="6"/>
  <c r="BF18" i="6"/>
  <c r="AI30" i="6"/>
  <c r="Y30" i="6"/>
  <c r="BF10" i="6"/>
  <c r="Y29" i="6"/>
  <c r="AK29" i="6"/>
  <c r="AC29" i="6"/>
  <c r="Q29" i="6"/>
  <c r="W29" i="6"/>
  <c r="AI29" i="6"/>
  <c r="S29" i="6"/>
  <c r="G30" i="6"/>
  <c r="BF8" i="6"/>
  <c r="AG30" i="6"/>
  <c r="U29" i="6"/>
  <c r="I30" i="6"/>
  <c r="BF9" i="6"/>
  <c r="BE4" i="6"/>
  <c r="C30" i="6"/>
  <c r="BE16" i="6"/>
  <c r="AK30" i="6"/>
  <c r="BE17" i="6"/>
  <c r="BE11" i="6"/>
  <c r="AC30" i="6"/>
  <c r="BF20" i="6"/>
  <c r="BF19" i="6"/>
  <c r="BF14" i="6"/>
  <c r="BF6" i="6"/>
  <c r="E30" i="6"/>
  <c r="BE15" i="6"/>
  <c r="BF15" i="6"/>
  <c r="BE18" i="6"/>
  <c r="M30" i="6"/>
  <c r="BF21" i="6"/>
  <c r="BE10" i="6"/>
  <c r="S30" i="6"/>
  <c r="AA29" i="6"/>
  <c r="O29" i="6"/>
  <c r="A75" i="1" l="1"/>
  <c r="A84" i="1" l="1"/>
  <c r="A93" i="1" s="1"/>
  <c r="A102" i="1" s="1"/>
  <c r="A111" i="1" s="1"/>
  <c r="A120" i="1" l="1"/>
  <c r="A129" i="1" l="1"/>
  <c r="A138" i="1" l="1"/>
  <c r="A147" i="1" l="1"/>
  <c r="A156" i="1" l="1"/>
  <c r="A165" i="1" l="1"/>
  <c r="A174" i="1" l="1"/>
  <c r="A183" i="1" l="1"/>
  <c r="A192" i="1" l="1"/>
  <c r="A201" i="1" l="1"/>
  <c r="A210" i="1" l="1"/>
  <c r="A219" i="1" l="1"/>
  <c r="A228" i="1" l="1"/>
  <c r="A237" i="1" l="1"/>
  <c r="A246" i="1" l="1"/>
  <c r="A255" i="1" l="1"/>
  <c r="A264" i="1" l="1"/>
  <c r="A273" i="1" l="1"/>
  <c r="A282" i="1" l="1"/>
  <c r="A291" i="1" l="1"/>
  <c r="A300" i="1" l="1"/>
  <c r="BI309" i="1" s="1"/>
  <c r="BI312" i="1"/>
  <c r="BI316" i="1"/>
  <c r="BI317" i="1"/>
  <c r="BI318" i="1"/>
  <c r="BI319" i="1"/>
  <c r="BI320" i="1"/>
  <c r="BI321" i="1"/>
  <c r="BI322" i="1"/>
  <c r="BI323" i="1"/>
  <c r="BI324" i="1"/>
  <c r="BI325" i="1"/>
  <c r="BI326" i="1"/>
  <c r="BI327" i="1"/>
  <c r="BI328" i="1"/>
  <c r="BI329" i="1"/>
  <c r="BI330" i="1"/>
  <c r="BI331" i="1"/>
  <c r="BI332" i="1"/>
  <c r="BI333" i="1"/>
  <c r="BI334" i="1"/>
  <c r="BI335" i="1"/>
  <c r="BI336" i="1"/>
  <c r="BI337" i="1"/>
  <c r="BI338" i="1"/>
  <c r="BI339" i="1"/>
  <c r="BI340" i="1"/>
  <c r="BI341" i="1"/>
  <c r="BI342" i="1"/>
  <c r="CP310" i="1"/>
  <c r="CP327" i="1"/>
  <c r="BO336" i="1"/>
  <c r="BO322" i="1"/>
  <c r="CM326" i="1"/>
  <c r="CP337" i="1"/>
  <c r="CM336" i="1"/>
  <c r="CM331" i="1"/>
  <c r="BO339" i="1"/>
  <c r="BO333" i="1"/>
  <c r="CM341" i="1"/>
  <c r="CP326" i="1"/>
  <c r="BO312" i="1"/>
  <c r="CP336" i="1"/>
  <c r="CM312" i="1"/>
  <c r="CP314" i="1"/>
  <c r="BO332" i="1"/>
  <c r="BO318" i="1"/>
  <c r="CM322" i="1"/>
  <c r="CP333" i="1"/>
  <c r="CM332" i="1"/>
  <c r="CM327" i="1"/>
  <c r="BO335" i="1"/>
  <c r="BO342" i="1"/>
  <c r="CM342" i="1"/>
  <c r="CM337" i="1"/>
  <c r="CP322" i="1"/>
  <c r="CP332" i="1"/>
  <c r="CP342" i="1"/>
  <c r="BO328" i="1"/>
  <c r="BO314" i="1"/>
  <c r="CM318" i="1"/>
  <c r="CP329" i="1"/>
  <c r="CM328" i="1"/>
  <c r="CP339" i="1"/>
  <c r="BO331" i="1"/>
  <c r="BO334" i="1"/>
  <c r="CM338" i="1"/>
  <c r="CM333" i="1"/>
  <c r="CP318" i="1"/>
  <c r="CP328" i="1"/>
  <c r="CP338" i="1"/>
  <c r="BO337" i="1"/>
  <c r="BO324" i="1"/>
  <c r="BO310" i="1"/>
  <c r="CM314" i="1"/>
  <c r="CP316" i="1"/>
  <c r="CM324" i="1"/>
  <c r="CP335" i="1"/>
  <c r="BO327" i="1"/>
  <c r="BO330" i="1"/>
  <c r="CM334" i="1"/>
  <c r="CM329" i="1"/>
  <c r="CM339" i="1"/>
  <c r="CP324" i="1"/>
  <c r="CP334" i="1"/>
  <c r="BO329" i="1"/>
  <c r="BO320" i="1"/>
  <c r="CM310" i="1"/>
  <c r="CP312" i="1"/>
  <c r="CM320" i="1"/>
  <c r="CP331" i="1"/>
  <c r="BO340" i="1"/>
  <c r="BO326" i="1"/>
  <c r="CM330" i="1"/>
  <c r="CP341" i="1"/>
  <c r="CM340" i="1"/>
  <c r="CM335" i="1"/>
  <c r="BO341" i="1"/>
  <c r="CP320" i="1"/>
  <c r="CP330" i="1"/>
  <c r="BO338" i="1"/>
  <c r="BO316" i="1"/>
  <c r="CP340" i="1"/>
  <c r="CM316" i="1"/>
  <c r="CM311" i="1"/>
  <c r="CP319" i="1"/>
  <c r="CM315" i="1"/>
  <c r="CP323" i="1"/>
  <c r="CM319" i="1"/>
  <c r="BO313" i="1"/>
  <c r="CP313" i="1"/>
  <c r="BO319" i="1"/>
  <c r="CM313" i="1"/>
  <c r="CP317" i="1"/>
  <c r="BO323" i="1"/>
  <c r="CM317" i="1"/>
  <c r="CP315" i="1"/>
  <c r="CM321" i="1"/>
  <c r="CP325" i="1"/>
  <c r="CM325" i="1"/>
  <c r="BO309" i="1"/>
  <c r="CP309" i="1"/>
  <c r="BO315" i="1"/>
  <c r="CM309" i="1"/>
  <c r="CM323" i="1"/>
  <c r="BO317" i="1"/>
  <c r="BO311" i="1"/>
  <c r="CP311" i="1"/>
  <c r="BO321" i="1"/>
  <c r="CP321" i="1"/>
  <c r="BO325" i="1"/>
  <c r="BU340" i="1"/>
  <c r="BL331" i="1"/>
  <c r="BU337" i="1"/>
  <c r="CJ335" i="1"/>
  <c r="BU342" i="1"/>
  <c r="BL333" i="1"/>
  <c r="CJ337" i="1"/>
  <c r="BU329" i="1"/>
  <c r="CJ342" i="1"/>
  <c r="BU335" i="1"/>
  <c r="BU327" i="1"/>
  <c r="CJ333" i="1"/>
  <c r="BL330" i="1"/>
  <c r="CJ339" i="1"/>
  <c r="CJ328" i="1"/>
  <c r="BU341" i="1"/>
  <c r="BU339" i="1"/>
  <c r="BL335" i="1"/>
  <c r="BL334" i="1"/>
  <c r="CJ322" i="1"/>
  <c r="CJ326" i="1"/>
  <c r="BU326" i="1"/>
  <c r="BL332" i="1"/>
  <c r="BL337" i="1"/>
  <c r="BL328" i="1"/>
  <c r="CJ318" i="1"/>
  <c r="BL338" i="1"/>
  <c r="BU330" i="1"/>
  <c r="CJ332" i="1"/>
  <c r="BU333" i="1"/>
  <c r="BU331" i="1"/>
  <c r="BL327" i="1"/>
  <c r="BL342" i="1"/>
  <c r="CJ340" i="1"/>
  <c r="CJ329" i="1"/>
  <c r="BL322" i="1"/>
  <c r="BU311" i="1"/>
  <c r="BL339" i="1"/>
  <c r="CJ336" i="1"/>
  <c r="CJ334" i="1"/>
  <c r="BU334" i="1"/>
  <c r="BU332" i="1"/>
  <c r="BL340" i="1"/>
  <c r="CJ338" i="1"/>
  <c r="BL324" i="1"/>
  <c r="BU312" i="1"/>
  <c r="CJ309" i="1"/>
  <c r="CJ320" i="1"/>
  <c r="BL309" i="1"/>
  <c r="BU309" i="1"/>
  <c r="BU319" i="1"/>
  <c r="BL311" i="1"/>
  <c r="BU323" i="1"/>
  <c r="BU317" i="1"/>
  <c r="BL313" i="1"/>
  <c r="CJ313" i="1"/>
  <c r="BL341" i="1"/>
  <c r="BL336" i="1"/>
  <c r="BU328" i="1"/>
  <c r="CJ330" i="1"/>
  <c r="CJ314" i="1"/>
  <c r="CJ341" i="1"/>
  <c r="BU338" i="1"/>
  <c r="BL329" i="1"/>
  <c r="BL325" i="1"/>
  <c r="CJ324" i="1"/>
  <c r="BL323" i="1"/>
  <c r="CJ311" i="1"/>
  <c r="BL316" i="1"/>
  <c r="CJ327" i="1"/>
  <c r="BU336" i="1"/>
  <c r="BL326" i="1"/>
  <c r="CJ331" i="1"/>
  <c r="CJ316" i="1"/>
  <c r="BU310" i="1"/>
  <c r="CJ315" i="1"/>
  <c r="BL314" i="1"/>
  <c r="BU321" i="1"/>
  <c r="BL317" i="1"/>
  <c r="BU316" i="1"/>
  <c r="BU320" i="1"/>
  <c r="CJ321" i="1"/>
  <c r="CJ317" i="1"/>
  <c r="BL319" i="1"/>
  <c r="BU313" i="1"/>
  <c r="CJ325" i="1"/>
  <c r="BL310" i="1"/>
  <c r="BU322" i="1"/>
  <c r="BL318" i="1"/>
  <c r="CJ312" i="1"/>
  <c r="BU325" i="1"/>
  <c r="CJ310" i="1"/>
  <c r="BU318" i="1"/>
  <c r="CJ323" i="1"/>
  <c r="BU324" i="1"/>
  <c r="BU314" i="1"/>
  <c r="BL321" i="1"/>
  <c r="BU315" i="1"/>
  <c r="BL312" i="1"/>
  <c r="CJ319" i="1"/>
  <c r="BL320" i="1"/>
  <c r="BL315" i="1"/>
  <c r="CD332" i="1"/>
  <c r="CD334" i="1"/>
  <c r="CA327" i="1"/>
  <c r="CA330" i="1"/>
  <c r="CA329" i="1"/>
  <c r="CA332" i="1"/>
  <c r="CD339" i="1"/>
  <c r="CD324" i="1"/>
  <c r="CD341" i="1"/>
  <c r="CD326" i="1"/>
  <c r="CA322" i="1"/>
  <c r="CA324" i="1"/>
  <c r="CD331" i="1"/>
  <c r="CD316" i="1"/>
  <c r="CD333" i="1"/>
  <c r="CD318" i="1"/>
  <c r="CA314" i="1"/>
  <c r="CA316" i="1"/>
  <c r="CA339" i="1"/>
  <c r="CA342" i="1"/>
  <c r="CA341" i="1"/>
  <c r="CD310" i="1"/>
  <c r="CD336" i="1"/>
  <c r="CD338" i="1"/>
  <c r="CA331" i="1"/>
  <c r="CA334" i="1"/>
  <c r="CA333" i="1"/>
  <c r="CA336" i="1"/>
  <c r="CD328" i="1"/>
  <c r="CD330" i="1"/>
  <c r="CA326" i="1"/>
  <c r="CA328" i="1"/>
  <c r="CD335" i="1"/>
  <c r="CD320" i="1"/>
  <c r="CD337" i="1"/>
  <c r="CD322" i="1"/>
  <c r="CA318" i="1"/>
  <c r="CA320" i="1"/>
  <c r="CD327" i="1"/>
  <c r="CD312" i="1"/>
  <c r="CD329" i="1"/>
  <c r="CD314" i="1"/>
  <c r="CD340" i="1"/>
  <c r="CA310" i="1"/>
  <c r="CD342" i="1"/>
  <c r="CA312" i="1"/>
  <c r="CA335" i="1"/>
  <c r="CA338" i="1"/>
  <c r="CA337" i="1"/>
  <c r="CA340" i="1"/>
  <c r="CD315" i="1"/>
  <c r="CD323" i="1"/>
  <c r="CA311" i="1"/>
  <c r="CA321" i="1"/>
  <c r="CD311" i="1"/>
  <c r="CD317" i="1"/>
  <c r="CA309" i="1"/>
  <c r="CA315" i="1"/>
  <c r="CA325" i="1"/>
  <c r="CD321" i="1"/>
  <c r="CA313" i="1"/>
  <c r="CA319" i="1"/>
  <c r="CD309" i="1"/>
  <c r="CD319" i="1"/>
  <c r="CD325" i="1"/>
  <c r="CA323" i="1"/>
  <c r="CA317" i="1"/>
  <c r="CD313" i="1"/>
  <c r="P330" i="1"/>
  <c r="V310" i="1"/>
  <c r="AB314" i="1"/>
  <c r="AB331" i="1"/>
  <c r="AH338" i="1"/>
  <c r="AK331" i="1"/>
  <c r="AH337" i="1"/>
  <c r="AH324" i="1"/>
  <c r="AK323" i="1"/>
  <c r="S315" i="1"/>
  <c r="Y338" i="1"/>
  <c r="V336" i="1"/>
  <c r="AK337" i="1"/>
  <c r="AH318" i="1"/>
  <c r="V340" i="1"/>
  <c r="AH317" i="1"/>
  <c r="P328" i="1"/>
  <c r="S310" i="1"/>
  <c r="AK324" i="1"/>
  <c r="Y321" i="1"/>
  <c r="Y328" i="1"/>
  <c r="AK325" i="1"/>
  <c r="AH340" i="1"/>
  <c r="AB321" i="1"/>
  <c r="S334" i="1"/>
  <c r="V337" i="1"/>
  <c r="AB316" i="1"/>
  <c r="S337" i="1"/>
  <c r="AK314" i="1"/>
  <c r="AH342" i="1"/>
  <c r="AB342" i="1"/>
  <c r="S312" i="1"/>
  <c r="AK312" i="1"/>
  <c r="V328" i="1"/>
  <c r="Y333" i="1"/>
  <c r="V318" i="1"/>
  <c r="Y342" i="1"/>
  <c r="V329" i="1"/>
  <c r="AK333" i="1"/>
  <c r="AB311" i="1"/>
  <c r="BF310" i="1"/>
  <c r="BF315" i="1"/>
  <c r="BF324" i="1"/>
  <c r="BF329" i="1"/>
  <c r="BF338" i="1"/>
  <c r="BF316" i="1"/>
  <c r="BF321" i="1"/>
  <c r="BF330" i="1"/>
  <c r="BF335" i="1"/>
  <c r="BF313" i="1"/>
  <c r="BF322" i="1"/>
  <c r="BF327" i="1"/>
  <c r="BF336" i="1"/>
  <c r="BF341" i="1"/>
  <c r="BF314" i="1"/>
  <c r="BF319" i="1"/>
  <c r="BF328" i="1"/>
  <c r="BF333" i="1"/>
  <c r="BF342" i="1"/>
  <c r="BF311" i="1"/>
  <c r="BF320" i="1"/>
  <c r="BF325" i="1"/>
  <c r="BF334" i="1"/>
  <c r="BF339" i="1"/>
  <c r="BF312" i="1"/>
  <c r="BF317" i="1"/>
  <c r="BF326" i="1"/>
  <c r="BF331" i="1"/>
  <c r="BF340" i="1"/>
  <c r="BF309" i="1"/>
  <c r="BF318" i="1"/>
  <c r="BF323" i="1"/>
  <c r="BF332" i="1"/>
  <c r="BF337" i="1"/>
  <c r="AZ330" i="1"/>
  <c r="AZ332" i="1"/>
  <c r="AZ342" i="1"/>
  <c r="AZ327" i="1"/>
  <c r="AZ329" i="1"/>
  <c r="AZ331" i="1"/>
  <c r="AZ316" i="1"/>
  <c r="AZ318" i="1"/>
  <c r="AZ320" i="1"/>
  <c r="AZ322" i="1"/>
  <c r="AZ341" i="1"/>
  <c r="AZ334" i="1"/>
  <c r="AZ336" i="1"/>
  <c r="AZ338" i="1"/>
  <c r="AZ340" i="1"/>
  <c r="AZ310" i="1"/>
  <c r="AZ312" i="1"/>
  <c r="AZ314" i="1"/>
  <c r="AZ333" i="1"/>
  <c r="AZ335" i="1"/>
  <c r="AZ337" i="1"/>
  <c r="AZ339" i="1"/>
  <c r="AZ326" i="1"/>
  <c r="AZ328" i="1"/>
  <c r="AZ325" i="1"/>
  <c r="AZ323" i="1"/>
  <c r="AZ309" i="1"/>
  <c r="AZ319" i="1"/>
  <c r="AZ313" i="1"/>
  <c r="AZ321" i="1"/>
  <c r="AZ311" i="1"/>
  <c r="AZ324" i="1"/>
  <c r="AZ317" i="1"/>
  <c r="AZ315" i="1"/>
  <c r="CG315" i="1"/>
  <c r="CG318" i="1"/>
  <c r="CG322" i="1"/>
  <c r="CG326" i="1"/>
  <c r="CG334" i="1"/>
  <c r="CG342" i="1"/>
  <c r="CG333" i="1"/>
  <c r="CG341" i="1"/>
  <c r="CG316" i="1"/>
  <c r="CG324" i="1"/>
  <c r="CG332" i="1"/>
  <c r="CG340" i="1"/>
  <c r="CG331" i="1"/>
  <c r="CG339" i="1"/>
  <c r="CG313" i="1"/>
  <c r="CG321" i="1"/>
  <c r="CG323" i="1"/>
  <c r="CG314" i="1"/>
  <c r="CG330" i="1"/>
  <c r="CG338" i="1"/>
  <c r="CG329" i="1"/>
  <c r="CG337" i="1"/>
  <c r="CG311" i="1"/>
  <c r="CG319" i="1"/>
  <c r="CG312" i="1"/>
  <c r="CG320" i="1"/>
  <c r="CG328" i="1"/>
  <c r="CG336" i="1"/>
  <c r="CG327" i="1"/>
  <c r="CG335" i="1"/>
  <c r="CG309" i="1"/>
  <c r="CG317" i="1"/>
  <c r="CG325" i="1"/>
  <c r="CG310" i="1"/>
  <c r="CS320" i="1"/>
  <c r="CS329" i="1"/>
  <c r="CS331" i="1"/>
  <c r="AQ332" i="1"/>
  <c r="CS324" i="1"/>
  <c r="CS338" i="1"/>
  <c r="AN330" i="1"/>
  <c r="AN314" i="1"/>
  <c r="AQ310" i="1"/>
  <c r="AN337" i="1"/>
  <c r="CS309" i="1"/>
  <c r="CS323" i="1"/>
  <c r="AQ340" i="1"/>
  <c r="AN324" i="1"/>
  <c r="CS316" i="1"/>
  <c r="CS330" i="1"/>
  <c r="CS341" i="1"/>
  <c r="AN338" i="1"/>
  <c r="AN331" i="1"/>
  <c r="AQ318" i="1"/>
  <c r="AQ329" i="1"/>
  <c r="CS318" i="1"/>
  <c r="CS321" i="1"/>
  <c r="AQ316" i="1"/>
  <c r="AQ327" i="1"/>
  <c r="AQ330" i="1"/>
  <c r="AQ341" i="1"/>
  <c r="CS340" i="1"/>
  <c r="CS319" i="1"/>
  <c r="AN328" i="1"/>
  <c r="AN312" i="1"/>
  <c r="CS310" i="1"/>
  <c r="CS339" i="1"/>
  <c r="AQ324" i="1"/>
  <c r="AQ335" i="1"/>
  <c r="AQ338" i="1"/>
  <c r="CS332" i="1"/>
  <c r="CS311" i="1"/>
  <c r="AN322" i="1"/>
  <c r="AN336" i="1"/>
  <c r="AN329" i="1"/>
  <c r="CS334" i="1"/>
  <c r="AN334" i="1"/>
  <c r="AN327" i="1"/>
  <c r="AQ314" i="1"/>
  <c r="AN341" i="1"/>
  <c r="CS337" i="1"/>
  <c r="CS335" i="1"/>
  <c r="AQ328" i="1"/>
  <c r="AQ339" i="1"/>
  <c r="AQ342" i="1"/>
  <c r="CS312" i="1"/>
  <c r="CS326" i="1"/>
  <c r="CS333" i="1"/>
  <c r="AN342" i="1"/>
  <c r="AN335" i="1"/>
  <c r="AQ322" i="1"/>
  <c r="AQ333" i="1"/>
  <c r="CS317" i="1"/>
  <c r="CS327" i="1"/>
  <c r="AQ336" i="1"/>
  <c r="AN320" i="1"/>
  <c r="CS336" i="1"/>
  <c r="CS315" i="1"/>
  <c r="AN318" i="1"/>
  <c r="AN332" i="1"/>
  <c r="AN316" i="1"/>
  <c r="CS322" i="1"/>
  <c r="CS325" i="1"/>
  <c r="AQ312" i="1"/>
  <c r="AN339" i="1"/>
  <c r="AQ326" i="1"/>
  <c r="AQ337" i="1"/>
  <c r="CS328" i="1"/>
  <c r="CS342" i="1"/>
  <c r="AN326" i="1"/>
  <c r="AN310" i="1"/>
  <c r="AN340" i="1"/>
  <c r="AN333" i="1"/>
  <c r="CS314" i="1"/>
  <c r="CS313" i="1"/>
  <c r="AQ320" i="1"/>
  <c r="AQ331" i="1"/>
  <c r="AQ334" i="1"/>
  <c r="AN311" i="1"/>
  <c r="AQ315" i="1"/>
  <c r="AQ321" i="1"/>
  <c r="AQ309" i="1"/>
  <c r="AQ323" i="1"/>
  <c r="AQ311" i="1"/>
  <c r="AN321" i="1"/>
  <c r="AQ313" i="1"/>
  <c r="AN309" i="1"/>
  <c r="AN325" i="1"/>
  <c r="AN313" i="1"/>
  <c r="AN319" i="1"/>
  <c r="AQ325" i="1"/>
  <c r="AN315" i="1"/>
  <c r="AQ317" i="1"/>
  <c r="AN317" i="1"/>
  <c r="AN323" i="1"/>
  <c r="AQ319" i="1"/>
  <c r="P309" i="1"/>
  <c r="S323" i="1"/>
  <c r="AH332" i="1"/>
  <c r="AK310" i="1"/>
  <c r="V339" i="1"/>
  <c r="P334" i="1"/>
  <c r="Y339" i="1"/>
  <c r="P337" i="1"/>
  <c r="P323" i="1"/>
  <c r="AK321" i="1"/>
  <c r="S341" i="1"/>
  <c r="AK329" i="1"/>
  <c r="S338" i="1"/>
  <c r="Y311" i="1"/>
  <c r="AH310" i="1"/>
  <c r="Y309" i="1"/>
  <c r="Y335" i="1"/>
  <c r="AB323" i="1"/>
  <c r="AH326" i="1"/>
  <c r="S327" i="1"/>
  <c r="P312" i="1"/>
  <c r="AH335" i="1"/>
  <c r="AK332" i="1"/>
  <c r="Y329" i="1"/>
  <c r="AB338" i="1"/>
  <c r="AB326" i="1"/>
  <c r="Y315" i="1"/>
  <c r="Y326" i="1"/>
  <c r="AH313" i="1"/>
  <c r="AH333" i="1"/>
  <c r="AH336" i="1"/>
  <c r="V317" i="1"/>
  <c r="AB318" i="1"/>
  <c r="AB334" i="1"/>
  <c r="S333" i="1"/>
  <c r="P331" i="1"/>
  <c r="Y316" i="1"/>
  <c r="AH315" i="1"/>
  <c r="S314" i="1"/>
  <c r="V311" i="1"/>
  <c r="AH328" i="1"/>
  <c r="V342" i="1"/>
  <c r="S331" i="1"/>
  <c r="AB337" i="1"/>
  <c r="V333" i="1"/>
  <c r="AK319" i="1"/>
  <c r="AK326" i="1"/>
  <c r="P314" i="1"/>
  <c r="S332" i="1"/>
  <c r="AK311" i="1"/>
  <c r="P324" i="1"/>
  <c r="V314" i="1"/>
  <c r="P338" i="1"/>
  <c r="P317" i="1"/>
  <c r="P316" i="1"/>
  <c r="V316" i="1"/>
  <c r="Y325" i="1"/>
  <c r="AK315" i="1"/>
  <c r="S309" i="1"/>
  <c r="AK334" i="1"/>
  <c r="S311" i="1"/>
  <c r="AK327" i="1"/>
  <c r="P336" i="1"/>
  <c r="AB340" i="1"/>
  <c r="S322" i="1"/>
  <c r="Y314" i="1"/>
  <c r="AK340" i="1"/>
  <c r="AK328" i="1"/>
  <c r="AB315" i="1"/>
  <c r="AK338" i="1"/>
  <c r="Y310" i="1"/>
  <c r="S316" i="1"/>
  <c r="Y322" i="1"/>
  <c r="AB322" i="1"/>
  <c r="AH341" i="1"/>
  <c r="V330" i="1"/>
  <c r="P318" i="1"/>
  <c r="AB313" i="1"/>
  <c r="S321" i="1"/>
  <c r="AB339" i="1"/>
  <c r="V335" i="1"/>
  <c r="V338" i="1"/>
  <c r="AK330" i="1"/>
  <c r="AK341" i="1"/>
  <c r="AK318" i="1"/>
  <c r="AK322" i="1"/>
  <c r="P340" i="1"/>
  <c r="AK317" i="1"/>
  <c r="AB332" i="1"/>
  <c r="V313" i="1"/>
  <c r="Y318" i="1"/>
  <c r="AH339" i="1"/>
  <c r="P325" i="1"/>
  <c r="AH334" i="1"/>
  <c r="S325" i="1"/>
  <c r="S317" i="1"/>
  <c r="P339" i="1"/>
  <c r="AH331" i="1"/>
  <c r="S318" i="1"/>
  <c r="Y320" i="1"/>
  <c r="AH309" i="1"/>
  <c r="AB327" i="1"/>
  <c r="Y336" i="1"/>
  <c r="AK336" i="1"/>
  <c r="AK320" i="1"/>
  <c r="P313" i="1"/>
  <c r="AB330" i="1"/>
  <c r="AB333" i="1"/>
  <c r="Y317" i="1"/>
  <c r="AH322" i="1"/>
  <c r="V319" i="1"/>
  <c r="S328" i="1"/>
  <c r="AH321" i="1"/>
  <c r="AB328" i="1"/>
  <c r="S326" i="1"/>
  <c r="Y340" i="1"/>
  <c r="Y334" i="1"/>
  <c r="Y312" i="1"/>
  <c r="AB329" i="1"/>
  <c r="S339" i="1"/>
  <c r="P320" i="1"/>
  <c r="P315" i="1"/>
  <c r="AH312" i="1"/>
  <c r="V309" i="1"/>
  <c r="P333" i="1"/>
  <c r="S319" i="1"/>
  <c r="V322" i="1"/>
  <c r="AB341" i="1"/>
  <c r="P326" i="1"/>
  <c r="AB320" i="1"/>
  <c r="Y332" i="1"/>
  <c r="V332" i="1"/>
  <c r="Y313" i="1"/>
  <c r="S336" i="1"/>
  <c r="V321" i="1"/>
  <c r="V315" i="1"/>
  <c r="AB309" i="1"/>
  <c r="AH323" i="1"/>
  <c r="Y323" i="1"/>
  <c r="V326" i="1"/>
  <c r="AB324" i="1"/>
  <c r="V323" i="1"/>
  <c r="P342" i="1"/>
  <c r="V341" i="1"/>
  <c r="V324" i="1"/>
  <c r="P329" i="1"/>
  <c r="S313" i="1"/>
  <c r="V320" i="1"/>
  <c r="AB335" i="1"/>
  <c r="AH316" i="1"/>
  <c r="AB319" i="1"/>
  <c r="V331" i="1"/>
  <c r="P327" i="1"/>
  <c r="AB312" i="1"/>
  <c r="AB336" i="1"/>
  <c r="AK313" i="1"/>
  <c r="P310" i="1"/>
  <c r="AB317" i="1"/>
  <c r="AB325" i="1"/>
  <c r="AH320" i="1"/>
  <c r="AH319" i="1"/>
  <c r="AB310" i="1"/>
  <c r="AK342" i="1"/>
  <c r="V327" i="1"/>
  <c r="P321" i="1"/>
  <c r="S329" i="1"/>
  <c r="AK335" i="1"/>
  <c r="AK309" i="1"/>
  <c r="P332" i="1"/>
  <c r="Y341" i="1"/>
  <c r="V334" i="1"/>
  <c r="Y331" i="1"/>
  <c r="Y330" i="1"/>
  <c r="AH330" i="1"/>
  <c r="Y337" i="1"/>
  <c r="AH329" i="1"/>
  <c r="S330" i="1"/>
  <c r="Y324" i="1"/>
  <c r="AH327" i="1"/>
  <c r="S324" i="1"/>
  <c r="P341" i="1"/>
  <c r="AK339" i="1"/>
  <c r="S340" i="1"/>
  <c r="AH311" i="1"/>
  <c r="V325" i="1"/>
  <c r="S342" i="1"/>
  <c r="Y319" i="1"/>
  <c r="P322" i="1"/>
  <c r="P311" i="1"/>
  <c r="S335" i="1"/>
  <c r="AH314" i="1"/>
  <c r="AN343" i="1" l="1"/>
  <c r="CG343" i="1"/>
  <c r="CD343" i="1"/>
  <c r="CS343" i="1"/>
  <c r="BU343" i="1"/>
  <c r="BL343" i="1"/>
  <c r="CM343" i="1"/>
  <c r="AQ343" i="1"/>
  <c r="BF343" i="1"/>
  <c r="AB343" i="1"/>
  <c r="AZ343" i="1"/>
  <c r="CA343" i="1"/>
  <c r="CJ343" i="1"/>
  <c r="CP343" i="1"/>
  <c r="Y343" i="1"/>
  <c r="BO343" i="1"/>
  <c r="BI315" i="1"/>
  <c r="BI314" i="1"/>
  <c r="BI313" i="1"/>
  <c r="BI311" i="1"/>
  <c r="BI310" i="1"/>
  <c r="AE319" i="1"/>
  <c r="AE335" i="1"/>
  <c r="AE317" i="1"/>
  <c r="AE323" i="1"/>
  <c r="AE314" i="1"/>
  <c r="AE320" i="1"/>
  <c r="AE309" i="1"/>
  <c r="AE324" i="1"/>
  <c r="AE340" i="1"/>
  <c r="AE322" i="1"/>
  <c r="AE313" i="1"/>
  <c r="AE342" i="1"/>
  <c r="AE326" i="1"/>
  <c r="AE327" i="1"/>
  <c r="AE331" i="1"/>
  <c r="AE341" i="1"/>
  <c r="AE312" i="1"/>
  <c r="AE315" i="1"/>
  <c r="AE311" i="1"/>
  <c r="AE321" i="1"/>
  <c r="AE338" i="1"/>
  <c r="AE336" i="1"/>
  <c r="AE333" i="1"/>
  <c r="AE328" i="1"/>
  <c r="AE332" i="1"/>
  <c r="AE339" i="1"/>
  <c r="AE334" i="1"/>
  <c r="AE330" i="1"/>
  <c r="AE318" i="1"/>
  <c r="AE310" i="1"/>
  <c r="AE337" i="1"/>
  <c r="AE316" i="1"/>
  <c r="AE325" i="1"/>
  <c r="AE329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X309" i="1"/>
  <c r="BX310" i="1"/>
  <c r="BX311" i="1"/>
  <c r="BX312" i="1"/>
  <c r="BX313" i="1"/>
  <c r="BX314" i="1"/>
  <c r="BX315" i="1"/>
  <c r="BX316" i="1"/>
  <c r="BX317" i="1"/>
  <c r="BX318" i="1"/>
  <c r="BX319" i="1"/>
  <c r="BX320" i="1"/>
  <c r="BX321" i="1"/>
  <c r="BX322" i="1"/>
  <c r="BX323" i="1"/>
  <c r="BX324" i="1"/>
  <c r="BX325" i="1"/>
  <c r="BX326" i="1"/>
  <c r="BX327" i="1"/>
  <c r="BX328" i="1"/>
  <c r="BX329" i="1"/>
  <c r="BX330" i="1"/>
  <c r="BX331" i="1"/>
  <c r="BX332" i="1"/>
  <c r="BX333" i="1"/>
  <c r="BX334" i="1"/>
  <c r="BX335" i="1"/>
  <c r="BX336" i="1"/>
  <c r="BX337" i="1"/>
  <c r="BX338" i="1"/>
  <c r="BX339" i="1"/>
  <c r="BX340" i="1"/>
  <c r="BX341" i="1"/>
  <c r="BX342" i="1"/>
  <c r="BR309" i="1"/>
  <c r="BR310" i="1"/>
  <c r="BR311" i="1"/>
  <c r="BR312" i="1"/>
  <c r="BR313" i="1"/>
  <c r="BR314" i="1"/>
  <c r="BR315" i="1"/>
  <c r="BR316" i="1"/>
  <c r="BR317" i="1"/>
  <c r="BR318" i="1"/>
  <c r="BR319" i="1"/>
  <c r="BR320" i="1"/>
  <c r="BR321" i="1"/>
  <c r="BR322" i="1"/>
  <c r="BR323" i="1"/>
  <c r="BR324" i="1"/>
  <c r="BR325" i="1"/>
  <c r="BR326" i="1"/>
  <c r="BR327" i="1"/>
  <c r="BR328" i="1"/>
  <c r="BR329" i="1"/>
  <c r="BR330" i="1"/>
  <c r="BR331" i="1"/>
  <c r="BR332" i="1"/>
  <c r="BR333" i="1"/>
  <c r="BR334" i="1"/>
  <c r="BR335" i="1"/>
  <c r="BR336" i="1"/>
  <c r="BR337" i="1"/>
  <c r="BR338" i="1"/>
  <c r="BR339" i="1"/>
  <c r="BR340" i="1"/>
  <c r="BR341" i="1"/>
  <c r="BR342" i="1"/>
  <c r="AT309" i="1"/>
  <c r="AT310" i="1"/>
  <c r="AT311" i="1"/>
  <c r="AT312" i="1"/>
  <c r="AT313" i="1"/>
  <c r="AT314" i="1"/>
  <c r="AT315" i="1"/>
  <c r="AT316" i="1"/>
  <c r="AT317" i="1"/>
  <c r="AT318" i="1"/>
  <c r="AT319" i="1"/>
  <c r="AT320" i="1"/>
  <c r="AT321" i="1"/>
  <c r="AT322" i="1"/>
  <c r="AT323" i="1"/>
  <c r="AT324" i="1"/>
  <c r="AT325" i="1"/>
  <c r="AT326" i="1"/>
  <c r="AT327" i="1"/>
  <c r="AT328" i="1"/>
  <c r="AT329" i="1"/>
  <c r="AT330" i="1"/>
  <c r="AT331" i="1"/>
  <c r="AT332" i="1"/>
  <c r="AT333" i="1"/>
  <c r="AT334" i="1"/>
  <c r="AT335" i="1"/>
  <c r="AT336" i="1"/>
  <c r="AT337" i="1"/>
  <c r="AT338" i="1"/>
  <c r="AT339" i="1"/>
  <c r="AT340" i="1"/>
  <c r="AT341" i="1"/>
  <c r="AT342" i="1"/>
  <c r="AW309" i="1"/>
  <c r="AW310" i="1"/>
  <c r="AW311" i="1"/>
  <c r="AW312" i="1"/>
  <c r="AW313" i="1"/>
  <c r="AW314" i="1"/>
  <c r="AW315" i="1"/>
  <c r="AW316" i="1"/>
  <c r="AW317" i="1"/>
  <c r="AW318" i="1"/>
  <c r="AW319" i="1"/>
  <c r="AW320" i="1"/>
  <c r="AW321" i="1"/>
  <c r="AW322" i="1"/>
  <c r="AW323" i="1"/>
  <c r="AW324" i="1"/>
  <c r="AW325" i="1"/>
  <c r="AW326" i="1"/>
  <c r="AW327" i="1"/>
  <c r="AW328" i="1"/>
  <c r="AW329" i="1"/>
  <c r="AW330" i="1"/>
  <c r="AW331" i="1"/>
  <c r="AW332" i="1"/>
  <c r="AW333" i="1"/>
  <c r="AW334" i="1"/>
  <c r="AW335" i="1"/>
  <c r="AW336" i="1"/>
  <c r="AW337" i="1"/>
  <c r="AW338" i="1"/>
  <c r="AW339" i="1"/>
  <c r="AW340" i="1"/>
  <c r="AW341" i="1"/>
  <c r="AW342" i="1"/>
  <c r="C5" i="5"/>
  <c r="C16" i="5"/>
  <c r="C35" i="5"/>
  <c r="C26" i="5"/>
  <c r="C15" i="5"/>
  <c r="C4" i="5"/>
  <c r="C21" i="5"/>
  <c r="C23" i="5"/>
  <c r="C36" i="5"/>
  <c r="C20" i="5"/>
  <c r="C27" i="5"/>
  <c r="C9" i="5"/>
  <c r="C14" i="5"/>
  <c r="C7" i="5"/>
  <c r="C33" i="5"/>
  <c r="C19" i="5"/>
  <c r="C34" i="5"/>
  <c r="C12" i="5"/>
  <c r="C30" i="5"/>
  <c r="C10" i="5"/>
  <c r="C11" i="5"/>
  <c r="C32" i="5"/>
  <c r="C18" i="5"/>
  <c r="C8" i="5"/>
  <c r="C25" i="5"/>
  <c r="C6" i="5"/>
  <c r="C17" i="5"/>
  <c r="C31" i="5"/>
  <c r="C28" i="5"/>
  <c r="C3" i="5"/>
  <c r="C22" i="5"/>
  <c r="C24" i="5"/>
  <c r="Y327" i="1"/>
  <c r="P335" i="1"/>
  <c r="P319" i="1"/>
  <c r="P343" i="1" s="1"/>
  <c r="V312" i="1"/>
  <c r="V343" i="1" s="1"/>
  <c r="AH325" i="1"/>
  <c r="AH343" i="1" s="1"/>
  <c r="S320" i="1"/>
  <c r="S343" i="1" s="1"/>
  <c r="AK316" i="1"/>
  <c r="AK343" i="1" s="1"/>
  <c r="BI343" i="1" l="1"/>
  <c r="BX343" i="1"/>
  <c r="AW343" i="1"/>
  <c r="BC343" i="1"/>
  <c r="AT343" i="1"/>
  <c r="BR343" i="1"/>
  <c r="AE343" i="1"/>
  <c r="U8" i="4"/>
  <c r="U6" i="4"/>
  <c r="L26" i="4"/>
  <c r="V10" i="4"/>
  <c r="C2" i="4"/>
  <c r="G10" i="4"/>
  <c r="L35" i="4"/>
  <c r="N19" i="4"/>
  <c r="Q11" i="4"/>
  <c r="P3" i="4"/>
  <c r="I21" i="4"/>
  <c r="G31" i="4"/>
  <c r="R23" i="4"/>
  <c r="G15" i="4"/>
  <c r="P17" i="4"/>
  <c r="N21" i="4"/>
  <c r="O17" i="4"/>
  <c r="D23" i="4"/>
  <c r="P11" i="4"/>
  <c r="J15" i="4"/>
  <c r="I31" i="4"/>
  <c r="S23" i="4"/>
  <c r="E15" i="4"/>
  <c r="N23" i="4"/>
  <c r="I11" i="4"/>
  <c r="H3" i="4"/>
  <c r="W31" i="4"/>
  <c r="S22" i="4"/>
  <c r="E29" i="4"/>
  <c r="V14" i="4"/>
  <c r="J11" i="4"/>
  <c r="U3" i="4"/>
  <c r="J21" i="4"/>
  <c r="T3" i="4"/>
  <c r="U29" i="4"/>
  <c r="S21" i="4"/>
  <c r="R31" i="4"/>
  <c r="L23" i="4"/>
  <c r="N15" i="4"/>
  <c r="K33" i="4"/>
  <c r="N25" i="4"/>
  <c r="Q17" i="4"/>
  <c r="V17" i="4"/>
  <c r="P31" i="4"/>
  <c r="O16" i="4"/>
  <c r="J8" i="4"/>
  <c r="E23" i="4"/>
  <c r="E21" i="4"/>
  <c r="H17" i="4"/>
  <c r="H34" i="4"/>
  <c r="G23" i="4"/>
  <c r="I23" i="4"/>
  <c r="U23" i="4"/>
  <c r="Q21" i="4"/>
  <c r="K21" i="4"/>
  <c r="W21" i="4"/>
  <c r="L16" i="4"/>
  <c r="M17" i="4"/>
  <c r="U17" i="4"/>
  <c r="N17" i="4"/>
  <c r="T31" i="4"/>
  <c r="M31" i="4"/>
  <c r="C31" i="4"/>
  <c r="R29" i="4"/>
  <c r="F29" i="4"/>
  <c r="G11" i="4"/>
  <c r="U11" i="4"/>
  <c r="N33" i="4"/>
  <c r="S19" i="4"/>
  <c r="D19" i="4"/>
  <c r="Q19" i="4"/>
  <c r="M35" i="4"/>
  <c r="T22" i="4"/>
  <c r="Q3" i="4"/>
  <c r="W3" i="4"/>
  <c r="F3" i="4"/>
  <c r="V15" i="4"/>
  <c r="M15" i="4"/>
  <c r="Q15" i="4"/>
  <c r="L33" i="4"/>
  <c r="Q25" i="4"/>
  <c r="L19" i="4"/>
  <c r="M23" i="4"/>
  <c r="G21" i="4"/>
  <c r="E17" i="4"/>
  <c r="D31" i="4"/>
  <c r="V31" i="4"/>
  <c r="J29" i="4"/>
  <c r="W11" i="4"/>
  <c r="H19" i="4"/>
  <c r="H35" i="4"/>
  <c r="C3" i="4"/>
  <c r="I3" i="4"/>
  <c r="D15" i="4"/>
  <c r="S15" i="4"/>
  <c r="N26" i="4"/>
  <c r="Q23" i="4"/>
  <c r="C23" i="4"/>
  <c r="T23" i="4"/>
  <c r="H21" i="4"/>
  <c r="V21" i="4"/>
  <c r="F21" i="4"/>
  <c r="W17" i="4"/>
  <c r="G17" i="4"/>
  <c r="K17" i="4"/>
  <c r="Q31" i="4"/>
  <c r="H31" i="4"/>
  <c r="D29" i="4"/>
  <c r="E11" i="4"/>
  <c r="C11" i="4"/>
  <c r="M33" i="4"/>
  <c r="W6" i="4"/>
  <c r="W26" i="4"/>
  <c r="C19" i="4"/>
  <c r="J19" i="4"/>
  <c r="C35" i="4"/>
  <c r="K3" i="4"/>
  <c r="N3" i="4"/>
  <c r="C15" i="4"/>
  <c r="U15" i="4"/>
  <c r="L15" i="4"/>
  <c r="K35" i="4"/>
  <c r="K23" i="4"/>
  <c r="L21" i="4"/>
  <c r="F17" i="4"/>
  <c r="E31" i="4"/>
  <c r="Q29" i="4"/>
  <c r="T11" i="4"/>
  <c r="M19" i="4"/>
  <c r="T19" i="4"/>
  <c r="M22" i="4"/>
  <c r="R15" i="4"/>
  <c r="W23" i="4"/>
  <c r="P23" i="4"/>
  <c r="V23" i="4"/>
  <c r="O21" i="4"/>
  <c r="C21" i="4"/>
  <c r="D2" i="4"/>
  <c r="L17" i="4"/>
  <c r="R17" i="4"/>
  <c r="T17" i="4"/>
  <c r="F31" i="4"/>
  <c r="U31" i="4"/>
  <c r="F10" i="4"/>
  <c r="G29" i="4"/>
  <c r="F11" i="4"/>
  <c r="S11" i="4"/>
  <c r="O11" i="4"/>
  <c r="G33" i="4"/>
  <c r="I6" i="4"/>
  <c r="O19" i="4"/>
  <c r="W19" i="4"/>
  <c r="O35" i="4"/>
  <c r="W35" i="4"/>
  <c r="S3" i="4"/>
  <c r="J3" i="4"/>
  <c r="K25" i="4"/>
  <c r="F15" i="4"/>
  <c r="H15" i="4"/>
  <c r="O15" i="4"/>
  <c r="I19" i="4"/>
  <c r="V19" i="4"/>
  <c r="F23" i="4"/>
  <c r="C17" i="4"/>
  <c r="L31" i="4"/>
  <c r="R11" i="4"/>
  <c r="R19" i="4"/>
  <c r="G3" i="4"/>
  <c r="R21" i="4"/>
  <c r="J17" i="4"/>
  <c r="M11" i="4"/>
  <c r="R33" i="4"/>
  <c r="E19" i="4"/>
  <c r="P35" i="4"/>
  <c r="V3" i="4"/>
  <c r="M25" i="4"/>
  <c r="I15" i="4"/>
  <c r="K15" i="4"/>
  <c r="H23" i="4"/>
  <c r="O23" i="4"/>
  <c r="U21" i="4"/>
  <c r="D21" i="4"/>
  <c r="D17" i="4"/>
  <c r="S17" i="4"/>
  <c r="J31" i="4"/>
  <c r="N31" i="4"/>
  <c r="O31" i="4"/>
  <c r="O29" i="4"/>
  <c r="H11" i="4"/>
  <c r="K11" i="4"/>
  <c r="L11" i="4"/>
  <c r="I33" i="4"/>
  <c r="P19" i="4"/>
  <c r="U19" i="4"/>
  <c r="K19" i="4"/>
  <c r="I35" i="4"/>
  <c r="V35" i="4"/>
  <c r="O3" i="4"/>
  <c r="E3" i="4"/>
  <c r="D3" i="4"/>
  <c r="T15" i="4"/>
  <c r="W15" i="4"/>
  <c r="T29" i="4"/>
  <c r="P21" i="4"/>
  <c r="H29" i="4"/>
  <c r="V11" i="4"/>
  <c r="G19" i="4"/>
  <c r="T35" i="4"/>
  <c r="R3" i="4"/>
  <c r="J23" i="4"/>
  <c r="T21" i="4"/>
  <c r="M21" i="4"/>
  <c r="I17" i="4"/>
  <c r="S31" i="4"/>
  <c r="K31" i="4"/>
  <c r="D11" i="4"/>
  <c r="N11" i="4"/>
  <c r="F19" i="4"/>
  <c r="E35" i="4"/>
  <c r="R35" i="4"/>
  <c r="L3" i="4"/>
  <c r="M3" i="4"/>
  <c r="P15" i="4"/>
  <c r="V29" i="4"/>
  <c r="L29" i="4"/>
  <c r="V33" i="4"/>
  <c r="Q33" i="4"/>
  <c r="U14" i="4"/>
  <c r="W29" i="4"/>
  <c r="N29" i="4"/>
  <c r="E33" i="4"/>
  <c r="H25" i="4"/>
  <c r="S29" i="4"/>
  <c r="P29" i="4"/>
  <c r="C29" i="4"/>
  <c r="C33" i="4"/>
  <c r="F25" i="4"/>
  <c r="K29" i="4"/>
  <c r="M29" i="4"/>
  <c r="I29" i="4"/>
  <c r="P33" i="4"/>
  <c r="T33" i="4"/>
  <c r="K14" i="4"/>
  <c r="U33" i="4"/>
  <c r="H33" i="4"/>
  <c r="J35" i="4"/>
  <c r="F35" i="4"/>
  <c r="E25" i="4"/>
  <c r="D33" i="4"/>
  <c r="S33" i="4"/>
  <c r="D35" i="4"/>
  <c r="G35" i="4"/>
  <c r="F33" i="4"/>
  <c r="O33" i="4"/>
  <c r="J33" i="4"/>
  <c r="N35" i="4"/>
  <c r="U35" i="4"/>
  <c r="W25" i="4"/>
  <c r="C16" i="4"/>
  <c r="S8" i="4"/>
  <c r="J34" i="4"/>
  <c r="S26" i="4"/>
  <c r="M10" i="4"/>
  <c r="U2" i="4"/>
  <c r="I34" i="4"/>
  <c r="W33" i="4"/>
  <c r="Q35" i="4"/>
  <c r="S35" i="4"/>
  <c r="V25" i="4"/>
  <c r="H2" i="4"/>
  <c r="G2" i="4"/>
  <c r="P2" i="4"/>
  <c r="D16" i="4"/>
  <c r="U16" i="4"/>
  <c r="N16" i="4"/>
  <c r="U10" i="4"/>
  <c r="I10" i="4"/>
  <c r="S6" i="4"/>
  <c r="O6" i="4"/>
  <c r="P6" i="4"/>
  <c r="P8" i="4"/>
  <c r="H8" i="4"/>
  <c r="V8" i="4"/>
  <c r="V26" i="4"/>
  <c r="M26" i="4"/>
  <c r="T26" i="4"/>
  <c r="Q22" i="4"/>
  <c r="L22" i="4"/>
  <c r="D22" i="4"/>
  <c r="R14" i="4"/>
  <c r="I14" i="4"/>
  <c r="G14" i="4"/>
  <c r="N2" i="4"/>
  <c r="E2" i="4"/>
  <c r="E16" i="4"/>
  <c r="I16" i="4"/>
  <c r="K16" i="4"/>
  <c r="P10" i="4"/>
  <c r="D10" i="4"/>
  <c r="Q10" i="4"/>
  <c r="T6" i="4"/>
  <c r="L6" i="4"/>
  <c r="V6" i="4"/>
  <c r="D8" i="4"/>
  <c r="F8" i="4"/>
  <c r="L8" i="4"/>
  <c r="D26" i="4"/>
  <c r="C26" i="4"/>
  <c r="H22" i="4"/>
  <c r="I22" i="4"/>
  <c r="P22" i="4"/>
  <c r="E14" i="4"/>
  <c r="T14" i="4"/>
  <c r="L34" i="4"/>
  <c r="K34" i="4"/>
  <c r="S2" i="4"/>
  <c r="T2" i="4"/>
  <c r="L2" i="4"/>
  <c r="V16" i="4"/>
  <c r="P16" i="4"/>
  <c r="R16" i="4"/>
  <c r="S10" i="4"/>
  <c r="K10" i="4"/>
  <c r="F6" i="4"/>
  <c r="E6" i="4"/>
  <c r="Q6" i="4"/>
  <c r="Q8" i="4"/>
  <c r="E8" i="4"/>
  <c r="N8" i="4"/>
  <c r="Q26" i="4"/>
  <c r="I26" i="4"/>
  <c r="C22" i="4"/>
  <c r="F22" i="4"/>
  <c r="E22" i="4"/>
  <c r="O14" i="4"/>
  <c r="P14" i="4"/>
  <c r="S34" i="4"/>
  <c r="Q2" i="4"/>
  <c r="R2" i="4"/>
  <c r="K2" i="4"/>
  <c r="S16" i="4"/>
  <c r="T16" i="4"/>
  <c r="O10" i="4"/>
  <c r="R10" i="4"/>
  <c r="G6" i="4"/>
  <c r="H6" i="4"/>
  <c r="K6" i="4"/>
  <c r="O8" i="4"/>
  <c r="T8" i="4"/>
  <c r="G26" i="4"/>
  <c r="E26" i="4"/>
  <c r="U22" i="4"/>
  <c r="W22" i="4"/>
  <c r="K22" i="4"/>
  <c r="Q14" i="4"/>
  <c r="C14" i="4"/>
  <c r="T25" i="4"/>
  <c r="C25" i="4"/>
  <c r="C34" i="4"/>
  <c r="O2" i="4"/>
  <c r="F2" i="4"/>
  <c r="H16" i="4"/>
  <c r="M16" i="4"/>
  <c r="L10" i="4"/>
  <c r="J10" i="4"/>
  <c r="N10" i="4"/>
  <c r="J6" i="4"/>
  <c r="C6" i="4"/>
  <c r="G8" i="4"/>
  <c r="K8" i="4"/>
  <c r="F26" i="4"/>
  <c r="R26" i="4"/>
  <c r="K26" i="4"/>
  <c r="O22" i="4"/>
  <c r="R22" i="4"/>
  <c r="H14" i="4"/>
  <c r="W14" i="4"/>
  <c r="N14" i="4"/>
  <c r="U34" i="4"/>
  <c r="S14" i="4"/>
  <c r="J2" i="4"/>
  <c r="M2" i="4"/>
  <c r="W2" i="4"/>
  <c r="G16" i="4"/>
  <c r="Q16" i="4"/>
  <c r="J16" i="4"/>
  <c r="H10" i="4"/>
  <c r="W10" i="4"/>
  <c r="E10" i="4"/>
  <c r="D6" i="4"/>
  <c r="R6" i="4"/>
  <c r="C8" i="4"/>
  <c r="I8" i="4"/>
  <c r="R8" i="4"/>
  <c r="H26" i="4"/>
  <c r="P26" i="4"/>
  <c r="U26" i="4"/>
  <c r="J22" i="4"/>
  <c r="G22" i="4"/>
  <c r="M14" i="4"/>
  <c r="D14" i="4"/>
  <c r="J14" i="4"/>
  <c r="M34" i="4"/>
  <c r="I2" i="4"/>
  <c r="V2" i="4"/>
  <c r="F16" i="4"/>
  <c r="W16" i="4"/>
  <c r="C10" i="4"/>
  <c r="T10" i="4"/>
  <c r="N6" i="4"/>
  <c r="M6" i="4"/>
  <c r="W8" i="4"/>
  <c r="M8" i="4"/>
  <c r="J26" i="4"/>
  <c r="O26" i="4"/>
  <c r="V22" i="4"/>
  <c r="N22" i="4"/>
  <c r="F14" i="4"/>
  <c r="L14" i="4"/>
  <c r="I25" i="4"/>
  <c r="T34" i="4"/>
  <c r="G34" i="4"/>
  <c r="L25" i="4"/>
  <c r="J25" i="4"/>
  <c r="S25" i="4"/>
  <c r="Q34" i="4"/>
  <c r="F34" i="4"/>
  <c r="D25" i="4"/>
  <c r="P25" i="4"/>
  <c r="W34" i="4"/>
  <c r="O34" i="4"/>
  <c r="R34" i="4"/>
  <c r="U25" i="4"/>
  <c r="O25" i="4"/>
  <c r="P34" i="4"/>
  <c r="N34" i="4"/>
  <c r="V34" i="4"/>
  <c r="R25" i="4"/>
  <c r="G25" i="4"/>
  <c r="E34" i="4"/>
  <c r="D34" i="4"/>
  <c r="E9" i="4"/>
  <c r="W9" i="4"/>
  <c r="Q9" i="4"/>
  <c r="K9" i="4"/>
  <c r="N9" i="4"/>
  <c r="D9" i="4"/>
  <c r="C9" i="4"/>
  <c r="R9" i="4"/>
  <c r="G9" i="4"/>
  <c r="H9" i="4"/>
  <c r="V9" i="4"/>
  <c r="T9" i="4"/>
  <c r="S9" i="4"/>
  <c r="F9" i="4"/>
  <c r="J9" i="4"/>
  <c r="U9" i="4"/>
  <c r="P9" i="4"/>
  <c r="M9" i="4"/>
  <c r="O9" i="4"/>
  <c r="L9" i="4"/>
  <c r="I9" i="4"/>
  <c r="G13" i="4"/>
  <c r="Q13" i="4"/>
  <c r="K13" i="4"/>
  <c r="I13" i="4"/>
  <c r="R13" i="4"/>
  <c r="N13" i="4"/>
  <c r="E13" i="4"/>
  <c r="T13" i="4"/>
  <c r="M13" i="4"/>
  <c r="L13" i="4"/>
  <c r="W13" i="4"/>
  <c r="O13" i="4"/>
  <c r="V13" i="4"/>
  <c r="P13" i="4"/>
  <c r="J13" i="4"/>
  <c r="D13" i="4"/>
  <c r="C13" i="4"/>
  <c r="F13" i="4"/>
  <c r="U13" i="4"/>
  <c r="S13" i="4"/>
  <c r="H13" i="4"/>
  <c r="E18" i="4"/>
  <c r="C18" i="4"/>
  <c r="J18" i="4"/>
  <c r="D18" i="4"/>
  <c r="M18" i="4"/>
  <c r="U18" i="4"/>
  <c r="H18" i="4"/>
  <c r="T18" i="4"/>
  <c r="F18" i="4"/>
  <c r="N18" i="4"/>
  <c r="G18" i="4"/>
  <c r="Q18" i="4"/>
  <c r="I18" i="4"/>
  <c r="L18" i="4"/>
  <c r="W18" i="4"/>
  <c r="S18" i="4"/>
  <c r="K18" i="4"/>
  <c r="P18" i="4"/>
  <c r="R18" i="4"/>
  <c r="V18" i="4"/>
  <c r="O18" i="4"/>
  <c r="M5" i="4"/>
  <c r="D5" i="4"/>
  <c r="Q5" i="4"/>
  <c r="I5" i="4"/>
  <c r="R5" i="4"/>
  <c r="V5" i="4"/>
  <c r="O5" i="4"/>
  <c r="K5" i="4"/>
  <c r="T5" i="4"/>
  <c r="P5" i="4"/>
  <c r="N5" i="4"/>
  <c r="W5" i="4"/>
  <c r="L5" i="4"/>
  <c r="H5" i="4"/>
  <c r="J5" i="4"/>
  <c r="G5" i="4"/>
  <c r="F5" i="4"/>
  <c r="S5" i="4"/>
  <c r="U5" i="4"/>
  <c r="C5" i="4"/>
  <c r="E5" i="4"/>
  <c r="O27" i="4"/>
  <c r="K27" i="4"/>
  <c r="Q27" i="4"/>
  <c r="U27" i="4"/>
  <c r="C27" i="4"/>
  <c r="N27" i="4"/>
  <c r="F27" i="4"/>
  <c r="M27" i="4"/>
  <c r="D27" i="4"/>
  <c r="J27" i="4"/>
  <c r="W27" i="4"/>
  <c r="E27" i="4"/>
  <c r="H27" i="4"/>
  <c r="G27" i="4"/>
  <c r="I27" i="4"/>
  <c r="T27" i="4"/>
  <c r="L27" i="4"/>
  <c r="S27" i="4"/>
  <c r="P27" i="4"/>
  <c r="R27" i="4"/>
  <c r="V27" i="4"/>
  <c r="S30" i="4"/>
  <c r="V30" i="4"/>
  <c r="I30" i="4"/>
  <c r="W30" i="4"/>
  <c r="M30" i="4"/>
  <c r="U30" i="4"/>
  <c r="P30" i="4"/>
  <c r="R30" i="4"/>
  <c r="G30" i="4"/>
  <c r="O30" i="4"/>
  <c r="D30" i="4"/>
  <c r="K30" i="4"/>
  <c r="H30" i="4"/>
  <c r="F30" i="4"/>
  <c r="L30" i="4"/>
  <c r="Q30" i="4"/>
  <c r="C30" i="4"/>
  <c r="N30" i="4"/>
  <c r="T30" i="4"/>
  <c r="E30" i="4"/>
  <c r="J30" i="4"/>
  <c r="C13" i="5"/>
  <c r="C37" i="5" s="1"/>
  <c r="G12" i="4"/>
  <c r="L12" i="4"/>
  <c r="E12" i="4"/>
  <c r="D12" i="4"/>
  <c r="J12" i="4"/>
  <c r="S12" i="4"/>
  <c r="O12" i="4"/>
  <c r="W12" i="4"/>
  <c r="V12" i="4"/>
  <c r="F12" i="4"/>
  <c r="C12" i="4"/>
  <c r="Q12" i="4"/>
  <c r="U12" i="4"/>
  <c r="K12" i="4"/>
  <c r="M12" i="4"/>
  <c r="H12" i="4"/>
  <c r="P12" i="4"/>
  <c r="N12" i="4"/>
  <c r="R12" i="4"/>
  <c r="I12" i="4"/>
  <c r="T12" i="4"/>
  <c r="E7" i="4"/>
  <c r="D7" i="4"/>
  <c r="L7" i="4"/>
  <c r="K7" i="4"/>
  <c r="C7" i="4"/>
  <c r="O7" i="4"/>
  <c r="T7" i="4"/>
  <c r="I7" i="4"/>
  <c r="M7" i="4"/>
  <c r="R7" i="4"/>
  <c r="H7" i="4"/>
  <c r="V7" i="4"/>
  <c r="J7" i="4"/>
  <c r="G7" i="4"/>
  <c r="P7" i="4"/>
  <c r="Q7" i="4"/>
  <c r="W7" i="4"/>
  <c r="N7" i="4"/>
  <c r="F7" i="4"/>
  <c r="S7" i="4"/>
  <c r="U7" i="4"/>
  <c r="S32" i="4"/>
  <c r="D32" i="4"/>
  <c r="U32" i="4"/>
  <c r="R32" i="4"/>
  <c r="C32" i="4"/>
  <c r="W32" i="4"/>
  <c r="V32" i="4"/>
  <c r="O32" i="4"/>
  <c r="J32" i="4"/>
  <c r="T32" i="4"/>
  <c r="K32" i="4"/>
  <c r="N32" i="4"/>
  <c r="L32" i="4"/>
  <c r="G32" i="4"/>
  <c r="F32" i="4"/>
  <c r="Q32" i="4"/>
  <c r="P32" i="4"/>
  <c r="E32" i="4"/>
  <c r="I32" i="4"/>
  <c r="H32" i="4"/>
  <c r="M32" i="4"/>
  <c r="S4" i="4"/>
  <c r="G4" i="4"/>
  <c r="R4" i="4"/>
  <c r="L4" i="4"/>
  <c r="Q4" i="4"/>
  <c r="J4" i="4"/>
  <c r="U4" i="4"/>
  <c r="D4" i="4"/>
  <c r="H4" i="4"/>
  <c r="M4" i="4"/>
  <c r="C4" i="4"/>
  <c r="N4" i="4"/>
  <c r="O4" i="4"/>
  <c r="F4" i="4"/>
  <c r="K4" i="4"/>
  <c r="I4" i="4"/>
  <c r="T4" i="4"/>
  <c r="V4" i="4"/>
  <c r="P4" i="4"/>
  <c r="W4" i="4"/>
  <c r="E4" i="4"/>
  <c r="U24" i="4"/>
  <c r="T24" i="4"/>
  <c r="D24" i="4"/>
  <c r="G24" i="4"/>
  <c r="H24" i="4"/>
  <c r="L24" i="4"/>
  <c r="O24" i="4"/>
  <c r="N24" i="4"/>
  <c r="P24" i="4"/>
  <c r="M24" i="4"/>
  <c r="J24" i="4"/>
  <c r="W24" i="4"/>
  <c r="S24" i="4"/>
  <c r="R24" i="4"/>
  <c r="E24" i="4"/>
  <c r="F24" i="4"/>
  <c r="Q24" i="4"/>
  <c r="K24" i="4"/>
  <c r="C24" i="4"/>
  <c r="I24" i="4"/>
  <c r="V24" i="4"/>
  <c r="C29" i="5"/>
  <c r="U28" i="4"/>
  <c r="Q28" i="4"/>
  <c r="G28" i="4"/>
  <c r="W28" i="4"/>
  <c r="H28" i="4"/>
  <c r="O28" i="4"/>
  <c r="K28" i="4"/>
  <c r="T28" i="4"/>
  <c r="E28" i="4"/>
  <c r="N28" i="4"/>
  <c r="F28" i="4"/>
  <c r="S28" i="4"/>
  <c r="I28" i="4"/>
  <c r="V28" i="4"/>
  <c r="D28" i="4"/>
  <c r="P28" i="4"/>
  <c r="L28" i="4"/>
  <c r="M28" i="4"/>
  <c r="C28" i="4"/>
  <c r="J28" i="4"/>
  <c r="R28" i="4"/>
  <c r="T20" i="4"/>
  <c r="P20" i="4"/>
  <c r="D20" i="4"/>
  <c r="G20" i="4"/>
  <c r="C20" i="4"/>
  <c r="I20" i="4"/>
  <c r="N20" i="4"/>
  <c r="L20" i="4"/>
  <c r="H20" i="4"/>
  <c r="J20" i="4"/>
  <c r="S20" i="4"/>
  <c r="K20" i="4"/>
  <c r="E20" i="4"/>
  <c r="M20" i="4"/>
  <c r="U20" i="4"/>
  <c r="R20" i="4"/>
  <c r="V20" i="4"/>
  <c r="O20" i="4"/>
  <c r="Q20" i="4"/>
  <c r="W20" i="4"/>
  <c r="F20" i="4"/>
  <c r="U36" i="4" l="1"/>
  <c r="E36" i="4"/>
  <c r="S36" i="4"/>
  <c r="N36" i="4"/>
  <c r="Q36" i="4"/>
  <c r="D36" i="4"/>
  <c r="O36" i="4"/>
  <c r="C36" i="4"/>
  <c r="P36" i="4"/>
  <c r="G36" i="4"/>
  <c r="H36" i="4"/>
  <c r="R36" i="4"/>
  <c r="K36" i="4"/>
  <c r="F36" i="4"/>
  <c r="L36" i="4"/>
  <c r="V36" i="4"/>
  <c r="M36" i="4"/>
  <c r="T36" i="4"/>
  <c r="W36" i="4"/>
  <c r="I36" i="4"/>
  <c r="J36" i="4"/>
  <c r="C39" i="5"/>
  <c r="C41" i="5" l="1"/>
  <c r="N8" i="5"/>
  <c r="AH31" i="5"/>
  <c r="AM22" i="5"/>
  <c r="Z22" i="5"/>
  <c r="T24" i="5"/>
  <c r="I17" i="5"/>
  <c r="BH14" i="6"/>
  <c r="N13" i="5"/>
  <c r="AU8" i="5"/>
  <c r="M12" i="5"/>
  <c r="U13" i="5"/>
  <c r="AS27" i="5"/>
  <c r="Z2" i="5"/>
  <c r="X19" i="5"/>
  <c r="S26" i="5"/>
  <c r="AB29" i="5"/>
  <c r="AV31" i="5"/>
  <c r="Y34" i="5"/>
  <c r="F16" i="5"/>
  <c r="Z17" i="5"/>
  <c r="AQ29" i="5"/>
  <c r="AB27" i="5"/>
  <c r="G6" i="5"/>
  <c r="AR10" i="5"/>
  <c r="AQ11" i="5"/>
  <c r="AF13" i="5"/>
  <c r="AH11" i="5"/>
  <c r="V35" i="5"/>
  <c r="H30" i="5"/>
  <c r="AO6" i="5"/>
  <c r="AB13" i="5"/>
  <c r="AV29" i="5"/>
  <c r="AX9" i="5"/>
  <c r="AD15" i="5"/>
  <c r="AD27" i="5"/>
  <c r="AD22" i="5"/>
  <c r="AF14" i="5"/>
  <c r="BM8" i="6"/>
  <c r="AC20" i="5"/>
  <c r="BH20" i="6"/>
  <c r="D9" i="5"/>
  <c r="AJ28" i="5"/>
  <c r="N14" i="5"/>
  <c r="M23" i="5"/>
  <c r="AD33" i="5"/>
  <c r="BL19" i="6"/>
  <c r="S7" i="5"/>
  <c r="G31" i="5"/>
  <c r="V10" i="5"/>
  <c r="AQ16" i="5"/>
  <c r="R23" i="5"/>
  <c r="U12" i="5"/>
  <c r="BN20" i="6"/>
  <c r="BG16" i="6"/>
  <c r="P2" i="5"/>
  <c r="AR18" i="5"/>
  <c r="AI14" i="5"/>
  <c r="AX13" i="5"/>
  <c r="D10" i="5"/>
  <c r="BG15" i="6"/>
  <c r="AP36" i="5"/>
  <c r="AZ3" i="5"/>
  <c r="AN8" i="5"/>
  <c r="E27" i="5"/>
  <c r="AO18" i="5"/>
  <c r="Z7" i="5"/>
  <c r="BK16" i="6"/>
  <c r="AL16" i="5"/>
  <c r="AD2" i="5"/>
  <c r="AW4" i="5"/>
  <c r="AH15" i="5"/>
  <c r="E28" i="5"/>
  <c r="AO12" i="5"/>
  <c r="V25" i="5"/>
  <c r="U2" i="5"/>
  <c r="R8" i="5"/>
  <c r="L4" i="5"/>
  <c r="BK13" i="6"/>
  <c r="AE26" i="5"/>
  <c r="AY27" i="5"/>
  <c r="U9" i="5"/>
  <c r="R12" i="5"/>
  <c r="AP16" i="5"/>
  <c r="J23" i="5"/>
  <c r="AY7" i="5"/>
  <c r="AW15" i="5"/>
  <c r="D23" i="5"/>
  <c r="G18" i="5"/>
  <c r="H32" i="5"/>
  <c r="P32" i="5"/>
  <c r="AC21" i="5"/>
  <c r="AH32" i="5"/>
  <c r="BJ19" i="6"/>
  <c r="AI16" i="5"/>
  <c r="AQ13" i="5"/>
  <c r="BM18" i="6"/>
  <c r="AN5" i="5"/>
  <c r="AL17" i="5"/>
  <c r="AT26" i="5"/>
  <c r="AD9" i="5"/>
  <c r="AN3" i="5"/>
  <c r="D11" i="5"/>
  <c r="P19" i="5"/>
  <c r="D27" i="5"/>
  <c r="AF24" i="5"/>
  <c r="Q14" i="5"/>
  <c r="AV12" i="5"/>
  <c r="AD28" i="5"/>
  <c r="AR14" i="5"/>
  <c r="AU10" i="5"/>
  <c r="E33" i="5"/>
  <c r="Y13" i="5"/>
  <c r="P22" i="5"/>
  <c r="H3" i="5"/>
  <c r="AY16" i="5"/>
  <c r="D30" i="5"/>
  <c r="Z29" i="5"/>
  <c r="Q11" i="5"/>
  <c r="C2" i="5"/>
  <c r="H17" i="5"/>
  <c r="K4" i="5"/>
  <c r="Z15" i="5"/>
  <c r="F18" i="5"/>
  <c r="Z26" i="5"/>
  <c r="Q35" i="5"/>
  <c r="K25" i="5"/>
  <c r="V18" i="5"/>
  <c r="N4" i="5"/>
  <c r="AB26" i="5"/>
  <c r="AT29" i="5"/>
  <c r="X35" i="5"/>
  <c r="AP17" i="5"/>
  <c r="AF29" i="5"/>
  <c r="M16" i="5"/>
  <c r="AQ33" i="5"/>
  <c r="J6" i="5"/>
  <c r="V9" i="5"/>
  <c r="O6" i="5"/>
  <c r="AW8" i="5"/>
  <c r="S25" i="5"/>
  <c r="BI17" i="6"/>
  <c r="AJ5" i="5"/>
  <c r="AA36" i="5"/>
  <c r="Z13" i="5"/>
  <c r="F32" i="5"/>
  <c r="AY21" i="5"/>
  <c r="L23" i="5"/>
  <c r="AU32" i="5"/>
  <c r="K17" i="5"/>
  <c r="K11" i="5"/>
  <c r="AG36" i="5"/>
  <c r="AE31" i="5"/>
  <c r="AM29" i="5"/>
  <c r="BL15" i="6"/>
  <c r="AJ25" i="5"/>
  <c r="J32" i="5"/>
  <c r="AT32" i="5"/>
  <c r="I12" i="5"/>
  <c r="L32" i="5"/>
  <c r="AH20" i="5"/>
  <c r="H36" i="5"/>
  <c r="Y36" i="5"/>
  <c r="AV8" i="5"/>
  <c r="AR22" i="5"/>
  <c r="BK9" i="6"/>
  <c r="AN22" i="5"/>
  <c r="N10" i="5"/>
  <c r="D18" i="5"/>
  <c r="AG31" i="5"/>
  <c r="T8" i="5"/>
  <c r="AC10" i="5"/>
  <c r="I3" i="5"/>
  <c r="AR6" i="5"/>
  <c r="AA25" i="5"/>
  <c r="AP26" i="5"/>
  <c r="AY35" i="5"/>
  <c r="G26" i="5"/>
  <c r="AW16" i="5"/>
  <c r="S20" i="5"/>
  <c r="AJ34" i="5"/>
  <c r="Y35" i="5"/>
  <c r="AO17" i="5"/>
  <c r="AJ11" i="5"/>
  <c r="AU27" i="5"/>
  <c r="AF30" i="5"/>
  <c r="D33" i="5"/>
  <c r="AP13" i="5"/>
  <c r="AP7" i="5"/>
  <c r="R34" i="5"/>
  <c r="AU19" i="5"/>
  <c r="I14" i="5"/>
  <c r="AB24" i="5"/>
  <c r="AR31" i="5"/>
  <c r="AM21" i="5"/>
  <c r="H18" i="5"/>
  <c r="AL29" i="5"/>
  <c r="AC30" i="5"/>
  <c r="AP30" i="5"/>
  <c r="AE12" i="5"/>
  <c r="AJ8" i="5"/>
  <c r="AY20" i="5"/>
  <c r="Q22" i="5"/>
  <c r="Y23" i="5"/>
  <c r="AX22" i="5"/>
  <c r="S10" i="5"/>
  <c r="P23" i="5"/>
  <c r="Z21" i="5"/>
  <c r="I6" i="5"/>
  <c r="J22" i="5"/>
  <c r="S19" i="5"/>
  <c r="AI19" i="5"/>
  <c r="BM6" i="6"/>
  <c r="AC8" i="5"/>
  <c r="M34" i="5"/>
  <c r="AV4" i="5"/>
  <c r="Y22" i="5"/>
  <c r="O30" i="5"/>
  <c r="AS28" i="5"/>
  <c r="T14" i="5"/>
  <c r="BI15" i="6"/>
  <c r="AK36" i="5"/>
  <c r="AR15" i="5"/>
  <c r="AK24" i="5"/>
  <c r="AM6" i="5"/>
  <c r="AO3" i="5"/>
  <c r="O32" i="5"/>
  <c r="AZ25" i="5"/>
  <c r="U32" i="5"/>
  <c r="G25" i="5"/>
  <c r="M6" i="5"/>
  <c r="Q23" i="5"/>
  <c r="AO24" i="5"/>
  <c r="O5" i="5"/>
  <c r="AN12" i="5"/>
  <c r="Y24" i="5"/>
  <c r="AB7" i="5"/>
  <c r="AI15" i="5"/>
  <c r="E10" i="5"/>
  <c r="AH14" i="5"/>
  <c r="AN14" i="5"/>
  <c r="AJ21" i="5"/>
  <c r="AV35" i="5"/>
  <c r="BL8" i="6"/>
  <c r="AT27" i="5"/>
  <c r="R17" i="5"/>
  <c r="H26" i="5"/>
  <c r="AY9" i="5"/>
  <c r="AQ34" i="5"/>
  <c r="BJ11" i="6"/>
  <c r="AP22" i="5"/>
  <c r="BI10" i="6"/>
  <c r="AQ5" i="5"/>
  <c r="BM5" i="6"/>
  <c r="AF32" i="5"/>
  <c r="Q21" i="5"/>
  <c r="AA6" i="5"/>
  <c r="AZ2" i="5"/>
  <c r="BL7" i="6"/>
  <c r="G16" i="5"/>
  <c r="BK8" i="6"/>
  <c r="Z34" i="5"/>
  <c r="I25" i="5"/>
  <c r="AJ19" i="5"/>
  <c r="AP6" i="5"/>
  <c r="AS4" i="5"/>
  <c r="T31" i="5"/>
  <c r="P26" i="5"/>
  <c r="E31" i="5"/>
  <c r="R13" i="5"/>
  <c r="AN13" i="5"/>
  <c r="S23" i="5"/>
  <c r="AM10" i="5"/>
  <c r="M3" i="5"/>
  <c r="S14" i="5"/>
  <c r="S22" i="5"/>
  <c r="L18" i="5"/>
  <c r="AR36" i="5"/>
  <c r="AN34" i="5"/>
  <c r="AC11" i="5"/>
  <c r="Q12" i="5"/>
  <c r="Y25" i="5"/>
  <c r="G20" i="5"/>
  <c r="X29" i="5"/>
  <c r="AJ20" i="5"/>
  <c r="E2" i="5"/>
  <c r="G10" i="5"/>
  <c r="H13" i="5"/>
  <c r="N30" i="5"/>
  <c r="AU35" i="5"/>
  <c r="AO16" i="5"/>
  <c r="AR25" i="5"/>
  <c r="O25" i="5"/>
  <c r="I10" i="5"/>
  <c r="F17" i="5"/>
  <c r="AC25" i="5"/>
  <c r="F24" i="5"/>
  <c r="V17" i="5"/>
  <c r="Q10" i="5"/>
  <c r="AW27" i="5"/>
  <c r="AX35" i="5"/>
  <c r="AX3" i="5"/>
  <c r="BG9" i="6"/>
  <c r="BN6" i="6"/>
  <c r="AX16" i="5"/>
  <c r="AF31" i="5"/>
  <c r="J31" i="5"/>
  <c r="G27" i="5"/>
  <c r="AC16" i="5"/>
  <c r="P25" i="5"/>
  <c r="Z32" i="5"/>
  <c r="H4" i="5"/>
  <c r="N18" i="5"/>
  <c r="N35" i="5"/>
  <c r="AO29" i="5"/>
  <c r="K29" i="5"/>
  <c r="AG9" i="5"/>
  <c r="D5" i="5"/>
  <c r="AK9" i="5"/>
  <c r="L27" i="5"/>
  <c r="I8" i="5"/>
  <c r="AA30" i="5"/>
  <c r="G24" i="5"/>
  <c r="E14" i="5"/>
  <c r="AK16" i="5"/>
  <c r="AQ30" i="5"/>
  <c r="M21" i="5"/>
  <c r="Y16" i="5"/>
  <c r="P17" i="5"/>
  <c r="AB3" i="5"/>
  <c r="K31" i="5"/>
  <c r="BK10" i="6"/>
  <c r="U34" i="5"/>
  <c r="H20" i="5"/>
  <c r="K35" i="5"/>
  <c r="AV26" i="5"/>
  <c r="E29" i="5"/>
  <c r="AN6" i="5"/>
  <c r="D24" i="5"/>
  <c r="P30" i="5"/>
  <c r="BM16" i="6"/>
  <c r="AE36" i="5"/>
  <c r="J13" i="5"/>
  <c r="BJ20" i="6"/>
  <c r="BH6" i="6"/>
  <c r="E17" i="5"/>
  <c r="V32" i="5"/>
  <c r="AX27" i="5"/>
  <c r="Q13" i="5"/>
  <c r="AN9" i="5"/>
  <c r="AS30" i="5"/>
  <c r="AC31" i="5"/>
  <c r="T18" i="5"/>
  <c r="BM19" i="6"/>
  <c r="Q15" i="5"/>
  <c r="K36" i="5"/>
  <c r="I29" i="5"/>
  <c r="AY26" i="5"/>
  <c r="AH34" i="5"/>
  <c r="AD4" i="5"/>
  <c r="AW5" i="5"/>
  <c r="AZ35" i="5"/>
  <c r="BK21" i="6"/>
  <c r="R26" i="5"/>
  <c r="N11" i="5"/>
  <c r="S8" i="5"/>
  <c r="W28" i="5"/>
  <c r="AU20" i="5"/>
  <c r="L16" i="5"/>
  <c r="AR8" i="5"/>
  <c r="AX24" i="5"/>
  <c r="P27" i="5"/>
  <c r="D25" i="5"/>
  <c r="AP24" i="5"/>
  <c r="R30" i="5"/>
  <c r="AS6" i="5"/>
  <c r="AU17" i="5"/>
  <c r="E26" i="5"/>
  <c r="AW13" i="5"/>
  <c r="AU13" i="5"/>
  <c r="BN8" i="6"/>
  <c r="K26" i="5"/>
  <c r="AA18" i="5"/>
  <c r="AG6" i="5"/>
  <c r="P24" i="5"/>
  <c r="O8" i="5"/>
  <c r="AA5" i="5"/>
  <c r="R7" i="5"/>
  <c r="J3" i="5"/>
  <c r="V36" i="5"/>
  <c r="BM7" i="6"/>
  <c r="AF5" i="5"/>
  <c r="V5" i="5"/>
  <c r="AJ29" i="5"/>
  <c r="AY5" i="5"/>
  <c r="AO35" i="5"/>
  <c r="AP11" i="5"/>
  <c r="Y3" i="5"/>
  <c r="W3" i="5"/>
  <c r="H16" i="5"/>
  <c r="X23" i="5"/>
  <c r="BG11" i="6"/>
  <c r="G2" i="5"/>
  <c r="M17" i="5"/>
  <c r="AD34" i="5"/>
  <c r="AK29" i="5"/>
  <c r="AC29" i="5"/>
  <c r="AK17" i="5"/>
  <c r="AW29" i="5"/>
  <c r="BI14" i="6"/>
  <c r="P4" i="5"/>
  <c r="R32" i="5"/>
  <c r="L28" i="5"/>
  <c r="D13" i="5"/>
  <c r="BI4" i="6"/>
  <c r="AH18" i="5"/>
  <c r="Q17" i="5"/>
  <c r="O13" i="5"/>
  <c r="AM3" i="5"/>
  <c r="J26" i="5"/>
  <c r="BI6" i="6"/>
  <c r="E7" i="5"/>
  <c r="O11" i="5"/>
  <c r="AD13" i="5"/>
  <c r="V22" i="5"/>
  <c r="AD17" i="5"/>
  <c r="AK15" i="5"/>
  <c r="X17" i="5"/>
  <c r="Y8" i="5"/>
  <c r="AK13" i="5"/>
  <c r="F28" i="5"/>
  <c r="BH4" i="6"/>
  <c r="AZ23" i="5"/>
  <c r="AR24" i="5"/>
  <c r="AC34" i="5"/>
  <c r="BH19" i="6"/>
  <c r="BG20" i="6"/>
  <c r="O3" i="5"/>
  <c r="AT5" i="5"/>
  <c r="E35" i="5"/>
  <c r="AI36" i="5"/>
  <c r="BI12" i="6"/>
  <c r="T22" i="5"/>
  <c r="AI24" i="5"/>
  <c r="N16" i="5"/>
  <c r="E16" i="5"/>
  <c r="AJ4" i="5"/>
  <c r="J24" i="5"/>
  <c r="AD5" i="5"/>
  <c r="X7" i="5"/>
  <c r="AI9" i="5"/>
  <c r="S6" i="5"/>
  <c r="E22" i="5"/>
  <c r="AF11" i="5"/>
  <c r="AV3" i="5"/>
  <c r="AX36" i="5"/>
  <c r="O35" i="5"/>
  <c r="D2" i="5"/>
  <c r="T21" i="5"/>
  <c r="AR20" i="5"/>
  <c r="W9" i="5"/>
  <c r="AE13" i="5"/>
  <c r="AJ30" i="5"/>
  <c r="F31" i="5"/>
  <c r="Q31" i="5"/>
  <c r="G29" i="5"/>
  <c r="AB10" i="5"/>
  <c r="F30" i="5"/>
  <c r="J17" i="5"/>
  <c r="AO11" i="5"/>
  <c r="AZ16" i="5"/>
  <c r="I26" i="5"/>
  <c r="I32" i="5"/>
  <c r="AT13" i="5"/>
  <c r="R10" i="5"/>
  <c r="AP9" i="5"/>
  <c r="AK26" i="5"/>
  <c r="AL15" i="5"/>
  <c r="K21" i="5"/>
  <c r="AP19" i="5"/>
  <c r="P8" i="5"/>
  <c r="Z30" i="5"/>
  <c r="AE6" i="5"/>
  <c r="N36" i="5"/>
  <c r="AW21" i="5"/>
  <c r="AH25" i="5"/>
  <c r="W13" i="5"/>
  <c r="O16" i="5"/>
  <c r="AV2" i="5"/>
  <c r="AH17" i="5"/>
  <c r="AZ26" i="5"/>
  <c r="AF35" i="5"/>
  <c r="AB20" i="5"/>
  <c r="X18" i="5"/>
  <c r="AA24" i="5"/>
  <c r="X16" i="5"/>
  <c r="L11" i="5"/>
  <c r="AS8" i="5"/>
  <c r="AW28" i="5"/>
  <c r="V30" i="5"/>
  <c r="BJ21" i="6"/>
  <c r="AM27" i="5"/>
  <c r="AR5" i="5"/>
  <c r="AY18" i="5"/>
  <c r="AU21" i="5"/>
  <c r="AN18" i="5"/>
  <c r="I36" i="5"/>
  <c r="U33" i="5"/>
  <c r="T30" i="5"/>
  <c r="BI5" i="6"/>
  <c r="O29" i="5"/>
  <c r="AV16" i="5"/>
  <c r="AC36" i="5"/>
  <c r="X8" i="5"/>
  <c r="AL4" i="5"/>
  <c r="W5" i="5"/>
  <c r="AP27" i="5"/>
  <c r="L30" i="5"/>
  <c r="AV34" i="5"/>
  <c r="Q30" i="5"/>
  <c r="AH7" i="5"/>
  <c r="BK20" i="6"/>
  <c r="AL27" i="5"/>
  <c r="AX20" i="5"/>
  <c r="AS36" i="5"/>
  <c r="Q3" i="5"/>
  <c r="E4" i="5"/>
  <c r="V7" i="5"/>
  <c r="AT24" i="5"/>
  <c r="AU23" i="5"/>
  <c r="BI9" i="6"/>
  <c r="AX28" i="5"/>
  <c r="L22" i="5"/>
  <c r="W7" i="5"/>
  <c r="O7" i="5"/>
  <c r="AP23" i="5"/>
  <c r="AO31" i="5"/>
  <c r="D35" i="5"/>
  <c r="AM7" i="5"/>
  <c r="AR28" i="5"/>
  <c r="V26" i="5"/>
  <c r="AY25" i="5"/>
  <c r="G7" i="5"/>
  <c r="Q24" i="5"/>
  <c r="Z4" i="5"/>
  <c r="M20" i="5"/>
  <c r="AR32" i="5"/>
  <c r="AO34" i="5"/>
  <c r="AX7" i="5"/>
  <c r="AM20" i="5"/>
  <c r="K24" i="5"/>
  <c r="AH6" i="5"/>
  <c r="AY12" i="5"/>
  <c r="BN7" i="6"/>
  <c r="U23" i="5"/>
  <c r="AN2" i="5"/>
  <c r="AV18" i="5"/>
  <c r="AT6" i="5"/>
  <c r="BH13" i="6"/>
  <c r="AP8" i="5"/>
  <c r="BK4" i="6"/>
  <c r="M33" i="5"/>
  <c r="Y12" i="5"/>
  <c r="U8" i="5"/>
  <c r="AY19" i="5"/>
  <c r="T16" i="5"/>
  <c r="AL22" i="5"/>
  <c r="W30" i="5"/>
  <c r="J4" i="5"/>
  <c r="Y21" i="5"/>
  <c r="AS16" i="5"/>
  <c r="AS21" i="5"/>
  <c r="F21" i="5"/>
  <c r="H33" i="5"/>
  <c r="Z5" i="5"/>
  <c r="AE21" i="5"/>
  <c r="AR12" i="5"/>
  <c r="AD3" i="5"/>
  <c r="AB36" i="5"/>
  <c r="AQ35" i="5"/>
  <c r="D34" i="5"/>
  <c r="AI2" i="5"/>
  <c r="R31" i="5"/>
  <c r="W20" i="5"/>
  <c r="BI16" i="6"/>
  <c r="M8" i="5"/>
  <c r="AI7" i="5"/>
  <c r="E21" i="5"/>
  <c r="AO19" i="5"/>
  <c r="K13" i="5"/>
  <c r="N19" i="5"/>
  <c r="BJ6" i="6"/>
  <c r="AB35" i="5"/>
  <c r="F36" i="5"/>
  <c r="F8" i="5"/>
  <c r="BM21" i="6"/>
  <c r="AU4" i="5"/>
  <c r="F9" i="5"/>
  <c r="AP14" i="5"/>
  <c r="E32" i="5"/>
  <c r="AR35" i="5"/>
  <c r="AD21" i="5"/>
  <c r="Z28" i="5"/>
  <c r="I4" i="5"/>
  <c r="AY6" i="5"/>
  <c r="U16" i="5"/>
  <c r="AR2" i="5"/>
  <c r="BG7" i="6"/>
  <c r="BK12" i="6"/>
  <c r="AL7" i="5"/>
  <c r="AZ4" i="5"/>
  <c r="AP10" i="5"/>
  <c r="U14" i="5"/>
  <c r="M36" i="5"/>
  <c r="AJ9" i="5"/>
  <c r="H22" i="5"/>
  <c r="H12" i="5"/>
  <c r="BN10" i="6"/>
  <c r="X28" i="5"/>
  <c r="AX21" i="5"/>
  <c r="AH12" i="5"/>
  <c r="T27" i="5"/>
  <c r="AF3" i="5"/>
  <c r="BK18" i="6"/>
  <c r="I16" i="5"/>
  <c r="D4" i="5"/>
  <c r="AA13" i="5"/>
  <c r="U6" i="5"/>
  <c r="AB15" i="5"/>
  <c r="Y18" i="5"/>
  <c r="X25" i="5"/>
  <c r="K15" i="5"/>
  <c r="AM11" i="5"/>
  <c r="AD16" i="5"/>
  <c r="S15" i="5"/>
  <c r="AM25" i="5"/>
  <c r="T11" i="5"/>
  <c r="BN5" i="6"/>
  <c r="AM17" i="5"/>
  <c r="BM15" i="6"/>
  <c r="AC6" i="5"/>
  <c r="AB31" i="5"/>
  <c r="U35" i="5"/>
  <c r="AL30" i="5"/>
  <c r="J2" i="5"/>
  <c r="BN4" i="6"/>
  <c r="AK30" i="5"/>
  <c r="AS32" i="5"/>
  <c r="BG6" i="6"/>
  <c r="AS12" i="5"/>
  <c r="AT11" i="5"/>
  <c r="AB12" i="5"/>
  <c r="AH4" i="5"/>
  <c r="AU15" i="5"/>
  <c r="G21" i="5"/>
  <c r="AV11" i="5"/>
  <c r="M15" i="5"/>
  <c r="H28" i="5"/>
  <c r="U30" i="5"/>
  <c r="L25" i="5"/>
  <c r="M26" i="5"/>
  <c r="AQ9" i="5"/>
  <c r="L36" i="5"/>
  <c r="AI4" i="5"/>
  <c r="S27" i="5"/>
  <c r="F10" i="5"/>
  <c r="H11" i="5"/>
  <c r="AW14" i="5"/>
  <c r="AK28" i="5"/>
  <c r="T19" i="5"/>
  <c r="AC23" i="5"/>
  <c r="Y5" i="5"/>
  <c r="AO4" i="5"/>
  <c r="AS15" i="5"/>
  <c r="Z19" i="5"/>
  <c r="AR13" i="5"/>
  <c r="S28" i="5"/>
  <c r="N6" i="5"/>
  <c r="AJ31" i="5"/>
  <c r="T26" i="5"/>
  <c r="J9" i="5"/>
  <c r="F35" i="5"/>
  <c r="AZ8" i="5"/>
  <c r="AY17" i="5"/>
  <c r="AJ32" i="5"/>
  <c r="L5" i="5"/>
  <c r="BM10" i="6"/>
  <c r="AJ13" i="5"/>
  <c r="AA12" i="5"/>
  <c r="AK10" i="5"/>
  <c r="L19" i="5"/>
  <c r="BM9" i="6"/>
  <c r="W14" i="5"/>
  <c r="AZ32" i="5"/>
  <c r="AY31" i="5"/>
  <c r="AU29" i="5"/>
  <c r="AO32" i="5"/>
  <c r="P28" i="5"/>
  <c r="AF27" i="5"/>
  <c r="AL18" i="5"/>
  <c r="V34" i="5"/>
  <c r="AO5" i="5"/>
  <c r="S16" i="5"/>
  <c r="P6" i="5"/>
  <c r="H19" i="5"/>
  <c r="AG15" i="5"/>
  <c r="F26" i="5"/>
  <c r="AU3" i="5"/>
  <c r="I20" i="5"/>
  <c r="Z24" i="5"/>
  <c r="AL25" i="5"/>
  <c r="V29" i="5"/>
  <c r="U20" i="5"/>
  <c r="BK5" i="6"/>
  <c r="G32" i="5"/>
  <c r="AJ26" i="5"/>
  <c r="AF8" i="5"/>
  <c r="Q16" i="5"/>
  <c r="W15" i="5"/>
  <c r="I2" i="5"/>
  <c r="AF34" i="5"/>
  <c r="AS22" i="5"/>
  <c r="V24" i="5"/>
  <c r="AF7" i="5"/>
  <c r="AN30" i="5"/>
  <c r="G33" i="5"/>
  <c r="AC14" i="5"/>
  <c r="BJ16" i="6"/>
  <c r="G17" i="5"/>
  <c r="AI32" i="5"/>
  <c r="AF15" i="5"/>
  <c r="S2" i="5"/>
  <c r="AG26" i="5"/>
  <c r="AK27" i="5"/>
  <c r="AA32" i="5"/>
  <c r="Q34" i="5"/>
  <c r="N34" i="5"/>
  <c r="AW18" i="5"/>
  <c r="G5" i="5"/>
  <c r="F34" i="5"/>
  <c r="AM33" i="5"/>
  <c r="U3" i="5"/>
  <c r="AV6" i="5"/>
  <c r="AE10" i="5"/>
  <c r="E6" i="5"/>
  <c r="S11" i="5"/>
  <c r="AJ3" i="5"/>
  <c r="BL20" i="6"/>
  <c r="T33" i="5"/>
  <c r="S3" i="5"/>
  <c r="G36" i="5"/>
  <c r="Q18" i="5"/>
  <c r="N5" i="5"/>
  <c r="D28" i="5"/>
  <c r="AG22" i="5"/>
  <c r="N25" i="5"/>
  <c r="BJ7" i="6"/>
  <c r="H9" i="5"/>
  <c r="J33" i="5"/>
  <c r="T29" i="5"/>
  <c r="Y28" i="5"/>
  <c r="AD36" i="5"/>
  <c r="Q20" i="5"/>
  <c r="U24" i="5"/>
  <c r="AE34" i="5"/>
  <c r="S18" i="5"/>
  <c r="BN9" i="6"/>
  <c r="E3" i="5"/>
  <c r="H7" i="5"/>
  <c r="F5" i="5"/>
  <c r="BG13" i="6"/>
  <c r="AQ28" i="5"/>
  <c r="R21" i="5"/>
  <c r="AD18" i="5"/>
  <c r="AE33" i="5"/>
  <c r="AM28" i="5"/>
  <c r="V8" i="5"/>
  <c r="AB22" i="5"/>
  <c r="AU5" i="5"/>
  <c r="T7" i="5"/>
  <c r="AW34" i="5"/>
  <c r="W25" i="5"/>
  <c r="G14" i="5"/>
  <c r="F7" i="5"/>
  <c r="BJ15" i="6"/>
  <c r="AU28" i="5"/>
  <c r="AO8" i="5"/>
  <c r="BH16" i="6"/>
  <c r="P9" i="5"/>
  <c r="V15" i="5"/>
  <c r="S9" i="5"/>
  <c r="AZ13" i="5"/>
  <c r="R3" i="5"/>
  <c r="K2" i="5"/>
  <c r="AE30" i="5"/>
  <c r="S21" i="5"/>
  <c r="BK17" i="6"/>
  <c r="BI7" i="6"/>
  <c r="R15" i="5"/>
  <c r="AG17" i="5"/>
  <c r="AD7" i="5"/>
  <c r="AL13" i="5"/>
  <c r="X9" i="5"/>
  <c r="AR34" i="5"/>
  <c r="Q29" i="5"/>
  <c r="AS2" i="5"/>
  <c r="AE2" i="5"/>
  <c r="AJ10" i="5"/>
  <c r="F6" i="5"/>
  <c r="AN36" i="5"/>
  <c r="AL35" i="5"/>
  <c r="AB33" i="5"/>
  <c r="V4" i="5"/>
  <c r="AK32" i="5"/>
  <c r="AY4" i="5"/>
  <c r="AE32" i="5"/>
  <c r="D31" i="5"/>
  <c r="D19" i="5"/>
  <c r="AR27" i="5"/>
  <c r="AO23" i="5"/>
  <c r="AC17" i="5"/>
  <c r="Y31" i="5"/>
  <c r="X24" i="5"/>
  <c r="R22" i="5"/>
  <c r="BM14" i="6"/>
  <c r="AE19" i="5"/>
  <c r="Q33" i="5"/>
  <c r="AT7" i="5"/>
  <c r="E11" i="5"/>
  <c r="V12" i="5"/>
  <c r="AT25" i="5"/>
  <c r="AN16" i="5"/>
  <c r="BL14" i="6"/>
  <c r="G34" i="5"/>
  <c r="AI12" i="5"/>
  <c r="F13" i="5"/>
  <c r="R14" i="5"/>
  <c r="BJ18" i="6"/>
  <c r="W18" i="5"/>
  <c r="E36" i="5"/>
  <c r="BI13" i="6"/>
  <c r="AG16" i="5"/>
  <c r="AZ5" i="5"/>
  <c r="AO27" i="5"/>
  <c r="AT15" i="5"/>
  <c r="AI6" i="5"/>
  <c r="K3" i="5"/>
  <c r="AT28" i="5"/>
  <c r="G13" i="5"/>
  <c r="AC35" i="5"/>
  <c r="AN21" i="5"/>
  <c r="AJ2" i="5"/>
  <c r="AZ34" i="5"/>
  <c r="AO14" i="5"/>
  <c r="AJ12" i="5"/>
  <c r="Z27" i="5"/>
  <c r="N7" i="5"/>
  <c r="T12" i="5"/>
  <c r="AE5" i="5"/>
  <c r="AI22" i="5"/>
  <c r="AU9" i="5"/>
  <c r="AZ22" i="5"/>
  <c r="AW11" i="5"/>
  <c r="Q4" i="5"/>
  <c r="AF4" i="5"/>
  <c r="H23" i="5"/>
  <c r="V3" i="5"/>
  <c r="AI29" i="5"/>
  <c r="AH30" i="5"/>
  <c r="I22" i="5"/>
  <c r="AS33" i="5"/>
  <c r="BN18" i="6"/>
  <c r="AT9" i="5"/>
  <c r="AK18" i="5"/>
  <c r="BH5" i="6"/>
  <c r="M7" i="5"/>
  <c r="O9" i="5"/>
  <c r="AR30" i="5"/>
  <c r="T3" i="5"/>
  <c r="AO26" i="5"/>
  <c r="P20" i="5"/>
  <c r="AL10" i="5"/>
  <c r="AZ9" i="5"/>
  <c r="N32" i="5"/>
  <c r="W23" i="5"/>
  <c r="V2" i="5"/>
  <c r="AM30" i="5"/>
  <c r="BJ13" i="6"/>
  <c r="BG17" i="6"/>
  <c r="L3" i="5"/>
  <c r="BK7" i="6"/>
  <c r="AW20" i="5"/>
  <c r="AA11" i="5"/>
  <c r="Y14" i="5"/>
  <c r="O31" i="5"/>
  <c r="AK11" i="5"/>
  <c r="AA27" i="5"/>
  <c r="T15" i="5"/>
  <c r="AG7" i="5"/>
  <c r="AQ25" i="5"/>
  <c r="G9" i="5"/>
  <c r="N2" i="5"/>
  <c r="AH33" i="5"/>
  <c r="AM13" i="5"/>
  <c r="BH10" i="6"/>
  <c r="AQ22" i="5"/>
  <c r="BJ5" i="6"/>
  <c r="AT8" i="5"/>
  <c r="AB5" i="5"/>
  <c r="K14" i="5"/>
  <c r="BL16" i="6"/>
  <c r="AV24" i="5"/>
  <c r="AJ6" i="5"/>
  <c r="AW22" i="5"/>
  <c r="AO28" i="5"/>
  <c r="AC5" i="5"/>
  <c r="N24" i="5"/>
  <c r="BK19" i="6"/>
  <c r="AS19" i="5"/>
  <c r="Z23" i="5"/>
  <c r="AS34" i="5"/>
  <c r="O34" i="5"/>
  <c r="AM31" i="5"/>
  <c r="AZ21" i="5"/>
  <c r="AC19" i="5"/>
  <c r="X27" i="5"/>
  <c r="AT30" i="5"/>
  <c r="AG32" i="5"/>
  <c r="M28" i="5"/>
  <c r="AT17" i="5"/>
  <c r="AQ21" i="5"/>
  <c r="AA15" i="5"/>
  <c r="G15" i="5"/>
  <c r="AX32" i="5"/>
  <c r="I9" i="5"/>
  <c r="P15" i="5"/>
  <c r="N26" i="5"/>
  <c r="AF33" i="5"/>
  <c r="AM34" i="5"/>
  <c r="BM20" i="6"/>
  <c r="AG30" i="5"/>
  <c r="AP12" i="5"/>
  <c r="X11" i="5"/>
  <c r="AN11" i="5"/>
  <c r="L9" i="5"/>
  <c r="AF36" i="5"/>
  <c r="U7" i="5"/>
  <c r="AT2" i="5"/>
  <c r="M24" i="5"/>
  <c r="AG24" i="5"/>
  <c r="BG12" i="6"/>
  <c r="AV19" i="5"/>
  <c r="AR11" i="5"/>
  <c r="AV30" i="5"/>
  <c r="BM4" i="6"/>
  <c r="AL36" i="5"/>
  <c r="AL12" i="5"/>
  <c r="AW33" i="5"/>
  <c r="BG18" i="6"/>
  <c r="K16" i="5"/>
  <c r="W8" i="5"/>
  <c r="L17" i="5"/>
  <c r="Q5" i="5"/>
  <c r="AB25" i="5"/>
  <c r="X36" i="5"/>
  <c r="S4" i="5"/>
  <c r="BK15" i="6"/>
  <c r="W34" i="5"/>
  <c r="L6" i="5"/>
  <c r="AU7" i="5"/>
  <c r="U31" i="5"/>
  <c r="J34" i="5"/>
  <c r="AH26" i="5"/>
  <c r="O17" i="5"/>
  <c r="AA28" i="5"/>
  <c r="G22" i="5"/>
  <c r="R11" i="5"/>
  <c r="E24" i="5"/>
  <c r="D16" i="5"/>
  <c r="G35" i="5"/>
  <c r="AC15" i="5"/>
  <c r="BM13" i="6"/>
  <c r="AW9" i="5"/>
  <c r="I13" i="5"/>
  <c r="AC3" i="5"/>
  <c r="AS9" i="5"/>
  <c r="P21" i="5"/>
  <c r="R24" i="5"/>
  <c r="D32" i="5"/>
  <c r="AW35" i="5"/>
  <c r="AT12" i="5"/>
  <c r="AT14" i="5"/>
  <c r="D7" i="5"/>
  <c r="AF22" i="5"/>
  <c r="AQ24" i="5"/>
  <c r="BH7" i="6"/>
  <c r="X5" i="5"/>
  <c r="AV5" i="5"/>
  <c r="AM15" i="5"/>
  <c r="AH21" i="5"/>
  <c r="BL13" i="6"/>
  <c r="AJ18" i="5"/>
  <c r="AL19" i="5"/>
  <c r="F29" i="5"/>
  <c r="AJ24" i="5"/>
  <c r="AA2" i="5"/>
  <c r="U18" i="5"/>
  <c r="O15" i="5"/>
  <c r="Y2" i="5"/>
  <c r="AO20" i="5"/>
  <c r="AQ7" i="5"/>
  <c r="AA34" i="5"/>
  <c r="J10" i="5"/>
  <c r="AD24" i="5"/>
  <c r="AK35" i="5"/>
  <c r="G12" i="5"/>
  <c r="AO15" i="5"/>
  <c r="AV9" i="5"/>
  <c r="AG8" i="5"/>
  <c r="X20" i="5"/>
  <c r="AJ35" i="5"/>
  <c r="AY24" i="5"/>
  <c r="W24" i="5"/>
  <c r="H10" i="5"/>
  <c r="L15" i="5"/>
  <c r="AS24" i="5"/>
  <c r="AC4" i="5"/>
  <c r="R4" i="5"/>
  <c r="BL18" i="6"/>
  <c r="AY11" i="5"/>
  <c r="AA17" i="5"/>
  <c r="AQ17" i="5"/>
  <c r="AK21" i="5"/>
  <c r="AE11" i="5"/>
  <c r="S5" i="5"/>
  <c r="AB17" i="5"/>
  <c r="AW30" i="5"/>
  <c r="BL6" i="6"/>
  <c r="N15" i="5"/>
  <c r="H34" i="5"/>
  <c r="BL11" i="6"/>
  <c r="AV23" i="5"/>
  <c r="J28" i="5"/>
  <c r="BG5" i="6"/>
  <c r="I33" i="5"/>
  <c r="AE15" i="5"/>
  <c r="G28" i="5"/>
  <c r="AU2" i="5"/>
  <c r="L14" i="5"/>
  <c r="J8" i="5"/>
  <c r="M14" i="5"/>
  <c r="AU25" i="5"/>
  <c r="S31" i="5"/>
  <c r="H29" i="5"/>
  <c r="AT16" i="5"/>
  <c r="AI26" i="5"/>
  <c r="K22" i="5"/>
  <c r="AQ36" i="5"/>
  <c r="AW6" i="5"/>
  <c r="X26" i="5"/>
  <c r="AN15" i="5"/>
  <c r="AZ30" i="5"/>
  <c r="I34" i="5"/>
  <c r="AJ27" i="5"/>
  <c r="D3" i="5"/>
  <c r="Z35" i="5"/>
  <c r="X32" i="5"/>
  <c r="O19" i="5"/>
  <c r="BJ8" i="6"/>
  <c r="H35" i="5"/>
  <c r="AG28" i="5"/>
  <c r="R28" i="5"/>
  <c r="X30" i="5"/>
  <c r="AN35" i="5"/>
  <c r="O2" i="5"/>
  <c r="AR4" i="5"/>
  <c r="S35" i="5"/>
  <c r="AL21" i="5"/>
  <c r="R20" i="5"/>
  <c r="AL26" i="5"/>
  <c r="W21" i="5"/>
  <c r="AP15" i="5"/>
  <c r="N21" i="5"/>
  <c r="W27" i="5"/>
  <c r="N27" i="5"/>
  <c r="R9" i="5"/>
  <c r="AI13" i="5"/>
  <c r="H14" i="5"/>
  <c r="AX31" i="5"/>
  <c r="AC9" i="5"/>
  <c r="L12" i="5"/>
  <c r="AK7" i="5"/>
  <c r="BI20" i="6"/>
  <c r="AG21" i="5"/>
  <c r="AS5" i="5"/>
  <c r="AZ15" i="5"/>
  <c r="V21" i="5"/>
  <c r="BI21" i="6"/>
  <c r="AF28" i="5"/>
  <c r="AD29" i="5"/>
  <c r="AI5" i="5"/>
  <c r="AL34" i="5"/>
  <c r="AH9" i="5"/>
  <c r="AX33" i="5"/>
  <c r="R25" i="5"/>
  <c r="AD26" i="5"/>
  <c r="AO33" i="5"/>
  <c r="BN11" i="6"/>
  <c r="AW10" i="5"/>
  <c r="K34" i="5"/>
  <c r="AL23" i="5"/>
  <c r="AB6" i="5"/>
  <c r="AT22" i="5"/>
  <c r="AH2" i="5"/>
  <c r="I31" i="5"/>
  <c r="AH22" i="5"/>
  <c r="AN19" i="5"/>
  <c r="AE20" i="5"/>
  <c r="AM24" i="5"/>
  <c r="BI18" i="6"/>
  <c r="N20" i="5"/>
  <c r="L7" i="5"/>
  <c r="O22" i="5"/>
  <c r="AB21" i="5"/>
  <c r="AU31" i="5"/>
  <c r="AV17" i="5"/>
  <c r="U4" i="5"/>
  <c r="AF18" i="5"/>
  <c r="Z14" i="5"/>
  <c r="AV36" i="5"/>
  <c r="AK31" i="5"/>
  <c r="H25" i="5"/>
  <c r="F19" i="5"/>
  <c r="AL5" i="5"/>
  <c r="F11" i="5"/>
  <c r="U10" i="5"/>
  <c r="AV25" i="5"/>
  <c r="P7" i="5"/>
  <c r="AA31" i="5"/>
  <c r="AQ6" i="5"/>
  <c r="BM11" i="6"/>
  <c r="AP5" i="5"/>
  <c r="AG2" i="5"/>
  <c r="AG25" i="5"/>
  <c r="O27" i="5"/>
  <c r="F20" i="5"/>
  <c r="M25" i="5"/>
  <c r="AP28" i="5"/>
  <c r="AW24" i="5"/>
  <c r="AT10" i="5"/>
  <c r="T5" i="5"/>
  <c r="I15" i="5"/>
  <c r="P31" i="5"/>
  <c r="AA20" i="5"/>
  <c r="AC33" i="5"/>
  <c r="P10" i="5"/>
  <c r="AX30" i="5"/>
  <c r="AX34" i="5"/>
  <c r="AK33" i="5"/>
  <c r="AI25" i="5"/>
  <c r="AL20" i="5"/>
  <c r="I30" i="5"/>
  <c r="AZ17" i="5"/>
  <c r="Z36" i="5"/>
  <c r="U27" i="5"/>
  <c r="V20" i="5"/>
  <c r="T6" i="5"/>
  <c r="M18" i="5"/>
  <c r="AC12" i="5"/>
  <c r="AA26" i="5"/>
  <c r="AH23" i="5"/>
  <c r="AE24" i="5"/>
  <c r="I7" i="5"/>
  <c r="AX25" i="5"/>
  <c r="AI23" i="5"/>
  <c r="AV13" i="5"/>
  <c r="AB2" i="5"/>
  <c r="AZ33" i="5"/>
  <c r="BN13" i="6"/>
  <c r="R29" i="5"/>
  <c r="AD8" i="5"/>
  <c r="AZ29" i="5"/>
  <c r="BL12" i="6"/>
  <c r="AO2" i="5"/>
  <c r="AX2" i="5"/>
  <c r="AA35" i="5"/>
  <c r="AC2" i="5"/>
  <c r="AY28" i="5"/>
  <c r="X3" i="5"/>
  <c r="AU11" i="5"/>
  <c r="AL11" i="5"/>
  <c r="S36" i="5"/>
  <c r="R19" i="5"/>
  <c r="X12" i="5"/>
  <c r="AZ20" i="5"/>
  <c r="BK11" i="6"/>
  <c r="J30" i="5"/>
  <c r="Z20" i="5"/>
  <c r="D22" i="5"/>
  <c r="Z18" i="5"/>
  <c r="AS31" i="5"/>
  <c r="AH8" i="5"/>
  <c r="D26" i="5"/>
  <c r="AA7" i="5"/>
  <c r="AE23" i="5"/>
  <c r="AH3" i="5"/>
  <c r="E25" i="5"/>
  <c r="AS11" i="5"/>
  <c r="Y17" i="5"/>
  <c r="Y10" i="5"/>
  <c r="AD19" i="5"/>
  <c r="U22" i="5"/>
  <c r="AZ19" i="5"/>
  <c r="R36" i="5"/>
  <c r="AN23" i="5"/>
  <c r="AT19" i="5"/>
  <c r="X15" i="5"/>
  <c r="D12" i="5"/>
  <c r="F27" i="5"/>
  <c r="M2" i="5"/>
  <c r="D21" i="5"/>
  <c r="AP31" i="5"/>
  <c r="AB23" i="5"/>
  <c r="AI11" i="5"/>
  <c r="AT34" i="5"/>
  <c r="BH11" i="6"/>
  <c r="W22" i="5"/>
  <c r="AX19" i="5"/>
  <c r="AN32" i="5"/>
  <c r="BN16" i="6"/>
  <c r="T17" i="5"/>
  <c r="AQ4" i="5"/>
  <c r="BN21" i="6"/>
  <c r="P11" i="5"/>
  <c r="AX4" i="5"/>
  <c r="AH5" i="5"/>
  <c r="AN20" i="5"/>
  <c r="V14" i="5"/>
  <c r="AO9" i="5"/>
  <c r="AF20" i="5"/>
  <c r="AI31" i="5"/>
  <c r="U25" i="5"/>
  <c r="AF23" i="5"/>
  <c r="W2" i="5"/>
  <c r="W4" i="5"/>
  <c r="W33" i="5"/>
  <c r="BL4" i="6"/>
  <c r="AC13" i="5"/>
  <c r="Y11" i="5"/>
  <c r="AQ31" i="5"/>
  <c r="L33" i="5"/>
  <c r="AH24" i="5"/>
  <c r="AY30" i="5"/>
  <c r="AC22" i="5"/>
  <c r="AP35" i="5"/>
  <c r="Y15" i="5"/>
  <c r="D14" i="5"/>
  <c r="T32" i="5"/>
  <c r="AB18" i="5"/>
  <c r="AF6" i="5"/>
  <c r="BN19" i="6"/>
  <c r="F3" i="5"/>
  <c r="N12" i="5"/>
  <c r="AA16" i="5"/>
  <c r="J19" i="5"/>
  <c r="AO36" i="5"/>
  <c r="G8" i="5"/>
  <c r="AN25" i="5"/>
  <c r="U19" i="5"/>
  <c r="AJ17" i="5"/>
  <c r="D15" i="5"/>
  <c r="AE22" i="5"/>
  <c r="M9" i="5"/>
  <c r="E20" i="5"/>
  <c r="M32" i="5"/>
  <c r="L29" i="5"/>
  <c r="AI18" i="5"/>
  <c r="N33" i="5"/>
  <c r="K20" i="5"/>
  <c r="L34" i="5"/>
  <c r="AN27" i="5"/>
  <c r="F4" i="5"/>
  <c r="AL3" i="5"/>
  <c r="E12" i="5"/>
  <c r="AV14" i="5"/>
  <c r="I23" i="5"/>
  <c r="AQ26" i="5"/>
  <c r="L13" i="5"/>
  <c r="AU12" i="5"/>
  <c r="AK4" i="5"/>
  <c r="I35" i="5"/>
  <c r="BH17" i="6"/>
  <c r="W26" i="5"/>
  <c r="AY29" i="5"/>
  <c r="S17" i="5"/>
  <c r="AM12" i="5"/>
  <c r="P35" i="5"/>
  <c r="AK22" i="5"/>
  <c r="Q36" i="5"/>
  <c r="P14" i="5"/>
  <c r="U17" i="5"/>
  <c r="AB16" i="5"/>
  <c r="AX29" i="5"/>
  <c r="N31" i="5"/>
  <c r="F23" i="5"/>
  <c r="AM36" i="5"/>
  <c r="Q7" i="5"/>
  <c r="AJ15" i="5"/>
  <c r="R27" i="5"/>
  <c r="AF17" i="5"/>
  <c r="AB4" i="5"/>
  <c r="I18" i="5"/>
  <c r="AC18" i="5"/>
  <c r="AE28" i="5"/>
  <c r="BH8" i="6"/>
  <c r="P3" i="5"/>
  <c r="AL32" i="5"/>
  <c r="AY23" i="5"/>
  <c r="X34" i="5"/>
  <c r="G3" i="5"/>
  <c r="BG19" i="6"/>
  <c r="D17" i="5"/>
  <c r="AQ15" i="5"/>
  <c r="O26" i="5"/>
  <c r="BI8" i="6"/>
  <c r="AQ14" i="5"/>
  <c r="AP29" i="5"/>
  <c r="Z11" i="5"/>
  <c r="AD30" i="5"/>
  <c r="AN28" i="5"/>
  <c r="AQ3" i="5"/>
  <c r="AA23" i="5"/>
  <c r="AM9" i="5"/>
  <c r="AK12" i="5"/>
  <c r="W29" i="5"/>
  <c r="X10" i="5"/>
  <c r="Q32" i="5"/>
  <c r="BN15" i="6"/>
  <c r="AD6" i="5"/>
  <c r="BM17" i="6"/>
  <c r="AA4" i="5"/>
  <c r="V27" i="5"/>
  <c r="X2" i="5"/>
  <c r="K9" i="5"/>
  <c r="E23" i="5"/>
  <c r="BN12" i="6"/>
  <c r="AM32" i="5"/>
  <c r="AD23" i="5"/>
  <c r="N22" i="5"/>
  <c r="AM26" i="5"/>
  <c r="H6" i="5"/>
  <c r="AP33" i="5"/>
  <c r="AU14" i="5"/>
  <c r="AO13" i="5"/>
  <c r="BH12" i="6"/>
  <c r="AE29" i="5"/>
  <c r="W11" i="5"/>
  <c r="AP3" i="5"/>
  <c r="AL2" i="5"/>
  <c r="N3" i="5"/>
  <c r="BK6" i="6"/>
  <c r="J7" i="5"/>
  <c r="AQ23" i="5"/>
  <c r="AF26" i="5"/>
  <c r="Y20" i="5"/>
  <c r="AC28" i="5"/>
  <c r="R2" i="5"/>
  <c r="AF2" i="5"/>
  <c r="AR29" i="5"/>
  <c r="X31" i="5"/>
  <c r="AD32" i="5"/>
  <c r="W6" i="5"/>
  <c r="AY13" i="5"/>
  <c r="AD31" i="5"/>
  <c r="AQ27" i="5"/>
  <c r="I19" i="5"/>
  <c r="BN14" i="6"/>
  <c r="Y19" i="5"/>
  <c r="AL28" i="5"/>
  <c r="J29" i="5"/>
  <c r="AN29" i="5"/>
  <c r="AJ14" i="5"/>
  <c r="L10" i="5"/>
  <c r="Q19" i="5"/>
  <c r="V23" i="5"/>
  <c r="L26" i="5"/>
  <c r="P29" i="5"/>
  <c r="AX12" i="5"/>
  <c r="AP20" i="5"/>
  <c r="AZ36" i="5"/>
  <c r="AT18" i="5"/>
  <c r="E34" i="5"/>
  <c r="AU22" i="5"/>
  <c r="W19" i="5"/>
  <c r="AN10" i="5"/>
  <c r="K8" i="5"/>
  <c r="W31" i="5"/>
  <c r="N17" i="5"/>
  <c r="W36" i="5"/>
  <c r="AF10" i="5"/>
  <c r="AV20" i="5"/>
  <c r="Y32" i="5"/>
  <c r="AZ18" i="5"/>
  <c r="AK8" i="5"/>
  <c r="AM2" i="5"/>
  <c r="AH10" i="5"/>
  <c r="E8" i="5"/>
  <c r="M31" i="5"/>
  <c r="O12" i="5"/>
  <c r="BH21" i="6"/>
  <c r="Z10" i="5"/>
  <c r="AK14" i="5"/>
  <c r="AG18" i="5"/>
  <c r="AA21" i="5"/>
  <c r="Q26" i="5"/>
  <c r="Z12" i="5"/>
  <c r="AX14" i="5"/>
  <c r="N29" i="5"/>
  <c r="Y27" i="5"/>
  <c r="BL21" i="6"/>
  <c r="AM5" i="5"/>
  <c r="BG4" i="6"/>
  <c r="AN17" i="5"/>
  <c r="AZ31" i="5"/>
  <c r="AS29" i="5"/>
  <c r="AR7" i="5"/>
  <c r="Q25" i="5"/>
  <c r="AE8" i="5"/>
  <c r="AY8" i="5"/>
  <c r="J25" i="5"/>
  <c r="AH35" i="5"/>
  <c r="AZ28" i="5"/>
  <c r="AE9" i="5"/>
  <c r="AP25" i="5"/>
  <c r="AU36" i="5"/>
  <c r="T28" i="5"/>
  <c r="N9" i="5"/>
  <c r="AL8" i="5"/>
  <c r="AG12" i="5"/>
  <c r="AR26" i="5"/>
  <c r="X13" i="5"/>
  <c r="L20" i="5"/>
  <c r="AG19" i="5"/>
  <c r="AW26" i="5"/>
  <c r="T36" i="5"/>
  <c r="O23" i="5"/>
  <c r="M30" i="5"/>
  <c r="AJ22" i="5"/>
  <c r="AG13" i="5"/>
  <c r="P34" i="5"/>
  <c r="AU18" i="5"/>
  <c r="AF9" i="5"/>
  <c r="J27" i="5"/>
  <c r="AY34" i="5"/>
  <c r="Z6" i="5"/>
  <c r="H24" i="5"/>
  <c r="H21" i="5"/>
  <c r="G30" i="5"/>
  <c r="AR17" i="5"/>
  <c r="M11" i="5"/>
  <c r="AE17" i="5"/>
  <c r="E15" i="5"/>
  <c r="U21" i="5"/>
  <c r="AD20" i="5"/>
  <c r="O14" i="5"/>
  <c r="AG29" i="5"/>
  <c r="BJ4" i="6"/>
  <c r="AC26" i="5"/>
  <c r="AF25" i="5"/>
  <c r="T35" i="5"/>
  <c r="AL14" i="5"/>
  <c r="AS17" i="5"/>
  <c r="M10" i="5"/>
  <c r="T13" i="5"/>
  <c r="AV21" i="5"/>
  <c r="AX15" i="5"/>
  <c r="AM23" i="5"/>
  <c r="AL24" i="5"/>
  <c r="AD11" i="5"/>
  <c r="G19" i="5"/>
  <c r="V16" i="5"/>
  <c r="I11" i="5"/>
  <c r="Q6" i="5"/>
  <c r="AM4" i="5"/>
  <c r="Q9" i="5"/>
  <c r="J5" i="5"/>
  <c r="AA33" i="5"/>
  <c r="F25" i="5"/>
  <c r="K23" i="5"/>
  <c r="K32" i="5"/>
  <c r="AR3" i="5"/>
  <c r="AE25" i="5"/>
  <c r="AW23" i="5"/>
  <c r="AQ32" i="5"/>
  <c r="AJ36" i="5"/>
  <c r="AX11" i="5"/>
  <c r="AK34" i="5"/>
  <c r="AX17" i="5"/>
  <c r="AK6" i="5"/>
  <c r="AB28" i="5"/>
  <c r="K30" i="5"/>
  <c r="L35" i="5"/>
  <c r="I28" i="5"/>
  <c r="AB11" i="5"/>
  <c r="J20" i="5"/>
  <c r="W16" i="5"/>
  <c r="R16" i="5"/>
  <c r="T25" i="5"/>
  <c r="AE4" i="5"/>
  <c r="AN4" i="5"/>
  <c r="M22" i="5"/>
  <c r="AE35" i="5"/>
  <c r="O4" i="5"/>
  <c r="AN31" i="5"/>
  <c r="U26" i="5"/>
  <c r="AN33" i="5"/>
  <c r="V6" i="5"/>
  <c r="U15" i="5"/>
  <c r="AG11" i="5"/>
  <c r="N23" i="5"/>
  <c r="AI3" i="5"/>
  <c r="AG35" i="5"/>
  <c r="AW17" i="5"/>
  <c r="P12" i="5"/>
  <c r="AR21" i="5"/>
  <c r="V19" i="5"/>
  <c r="AB19" i="5"/>
  <c r="D36" i="5"/>
  <c r="AY10" i="5"/>
  <c r="E13" i="5"/>
  <c r="AZ10" i="5"/>
  <c r="I21" i="5"/>
  <c r="W10" i="5"/>
  <c r="K28" i="5"/>
  <c r="L24" i="5"/>
  <c r="BL10" i="6"/>
  <c r="BI19" i="6"/>
  <c r="K5" i="5"/>
  <c r="AI10" i="5"/>
  <c r="AK3" i="5"/>
  <c r="BJ14" i="6"/>
  <c r="K6" i="5"/>
  <c r="AO10" i="5"/>
  <c r="F33" i="5"/>
  <c r="AH27" i="5"/>
  <c r="O20" i="5"/>
  <c r="R6" i="5"/>
  <c r="AV33" i="5"/>
  <c r="AT35" i="5"/>
  <c r="AT23" i="5"/>
  <c r="AX5" i="5"/>
  <c r="AE18" i="5"/>
  <c r="AG23" i="5"/>
  <c r="J16" i="5"/>
  <c r="AD14" i="5"/>
  <c r="M19" i="5"/>
  <c r="J21" i="5"/>
  <c r="Y7" i="5"/>
  <c r="AR23" i="5"/>
  <c r="AX6" i="5"/>
  <c r="U11" i="5"/>
  <c r="J15" i="5"/>
  <c r="AG5" i="5"/>
  <c r="AZ7" i="5"/>
  <c r="AF12" i="5"/>
  <c r="AY15" i="5"/>
  <c r="AC27" i="5"/>
  <c r="H8" i="5"/>
  <c r="S24" i="5"/>
  <c r="X14" i="5"/>
  <c r="AV28" i="5"/>
  <c r="V13" i="5"/>
  <c r="AM14" i="5"/>
  <c r="AD10" i="5"/>
  <c r="AC7" i="5"/>
  <c r="I5" i="5"/>
  <c r="AI27" i="5"/>
  <c r="AQ12" i="5"/>
  <c r="AL9" i="5"/>
  <c r="AW32" i="5"/>
  <c r="U36" i="5"/>
  <c r="M35" i="5"/>
  <c r="AP4" i="5"/>
  <c r="L8" i="5"/>
  <c r="AK25" i="5"/>
  <c r="O18" i="5"/>
  <c r="AL33" i="5"/>
  <c r="AU16" i="5"/>
  <c r="V28" i="5"/>
  <c r="J35" i="5"/>
  <c r="T20" i="5"/>
  <c r="AX26" i="5"/>
  <c r="R18" i="5"/>
  <c r="AW7" i="5"/>
  <c r="AX23" i="5"/>
  <c r="AF21" i="5"/>
  <c r="H31" i="5"/>
  <c r="AS20" i="5"/>
  <c r="X4" i="5"/>
  <c r="AV32" i="5"/>
  <c r="AS13" i="5"/>
  <c r="AI30" i="5"/>
  <c r="Z31" i="5"/>
  <c r="AH36" i="5"/>
  <c r="AO21" i="5"/>
  <c r="BN17" i="6"/>
  <c r="AG33" i="5"/>
  <c r="E19" i="5"/>
  <c r="P5" i="5"/>
  <c r="AK5" i="5"/>
  <c r="AI35" i="5"/>
  <c r="AZ27" i="5"/>
  <c r="P13" i="5"/>
  <c r="BH9" i="6"/>
  <c r="AW25" i="5"/>
  <c r="AB30" i="5"/>
  <c r="AJ23" i="5"/>
  <c r="AQ8" i="5"/>
  <c r="BL9" i="6"/>
  <c r="U28" i="5"/>
  <c r="AH29" i="5"/>
  <c r="Y33" i="5"/>
  <c r="AS25" i="5"/>
  <c r="AP2" i="5"/>
  <c r="AM35" i="5"/>
  <c r="S33" i="5"/>
  <c r="AU6" i="5"/>
  <c r="AX8" i="5"/>
  <c r="BG10" i="6"/>
  <c r="AJ33" i="5"/>
  <c r="T2" i="5"/>
  <c r="BG8" i="6"/>
  <c r="AW31" i="5"/>
  <c r="AZ14" i="5"/>
  <c r="AH16" i="5"/>
  <c r="AE14" i="5"/>
  <c r="BG21" i="6"/>
  <c r="AX18" i="5"/>
  <c r="T23" i="5"/>
  <c r="AN7" i="5"/>
  <c r="D6" i="5"/>
  <c r="Z33" i="5"/>
  <c r="T34" i="5"/>
  <c r="BL5" i="6"/>
  <c r="AO30" i="5"/>
  <c r="AI34" i="5"/>
  <c r="N28" i="5"/>
  <c r="AX10" i="5"/>
  <c r="AS26" i="5"/>
  <c r="V33" i="5"/>
  <c r="AT20" i="5"/>
  <c r="E18" i="5"/>
  <c r="AE3" i="5"/>
  <c r="AY2" i="5"/>
  <c r="AF16" i="5"/>
  <c r="M13" i="5"/>
  <c r="AU24" i="5"/>
  <c r="AP32" i="5"/>
  <c r="Y9" i="5"/>
  <c r="AK23" i="5"/>
  <c r="AP34" i="5"/>
  <c r="H27" i="5"/>
  <c r="AQ2" i="5"/>
  <c r="AS3" i="5"/>
  <c r="Z9" i="5"/>
  <c r="AH28" i="5"/>
  <c r="G4" i="5"/>
  <c r="J12" i="5"/>
  <c r="X22" i="5"/>
  <c r="AD35" i="5"/>
  <c r="K33" i="5"/>
  <c r="AE7" i="5"/>
  <c r="AB34" i="5"/>
  <c r="AB14" i="5"/>
  <c r="AK19" i="5"/>
  <c r="R5" i="5"/>
  <c r="K7" i="5"/>
  <c r="I27" i="5"/>
  <c r="AP18" i="5"/>
  <c r="Q27" i="5"/>
  <c r="L21" i="5"/>
  <c r="AC24" i="5"/>
  <c r="AA10" i="5"/>
  <c r="J14" i="5"/>
  <c r="R33" i="5"/>
  <c r="AD12" i="5"/>
  <c r="AE16" i="5"/>
  <c r="AO22" i="5"/>
  <c r="AA19" i="5"/>
  <c r="AS23" i="5"/>
  <c r="X21" i="5"/>
  <c r="AW36" i="5"/>
  <c r="AY22" i="5"/>
  <c r="M5" i="5"/>
  <c r="AO25" i="5"/>
  <c r="AS35" i="5"/>
  <c r="AQ20" i="5"/>
  <c r="AS10" i="5"/>
  <c r="X6" i="5"/>
  <c r="AT36" i="5"/>
  <c r="T10" i="5"/>
  <c r="AV27" i="5"/>
  <c r="AM8" i="5"/>
  <c r="F22" i="5"/>
  <c r="Q8" i="5"/>
  <c r="F15" i="5"/>
  <c r="AT21" i="5"/>
  <c r="E9" i="5"/>
  <c r="AI33" i="5"/>
  <c r="AG4" i="5"/>
  <c r="AZ11" i="5"/>
  <c r="AG10" i="5"/>
  <c r="AB9" i="5"/>
  <c r="AG14" i="5"/>
  <c r="AZ12" i="5"/>
  <c r="S29" i="5"/>
  <c r="AA22" i="5"/>
  <c r="S32" i="5"/>
  <c r="U5" i="5"/>
  <c r="R35" i="5"/>
  <c r="S12" i="5"/>
  <c r="AK2" i="5"/>
  <c r="AS18" i="5"/>
  <c r="E5" i="5"/>
  <c r="T9" i="5"/>
  <c r="AB8" i="5"/>
  <c r="AK20" i="5"/>
  <c r="O24" i="5"/>
  <c r="BJ12" i="6"/>
  <c r="AM18" i="5"/>
  <c r="P36" i="5"/>
  <c r="M27" i="5"/>
  <c r="AU26" i="5"/>
  <c r="AA14" i="5"/>
  <c r="BI11" i="6"/>
  <c r="S13" i="5"/>
  <c r="AJ16" i="5"/>
  <c r="AI28" i="5"/>
  <c r="Y4" i="5"/>
  <c r="O10" i="5"/>
  <c r="W17" i="5"/>
  <c r="AS7" i="5"/>
  <c r="K10" i="5"/>
  <c r="AA8" i="5"/>
  <c r="AI8" i="5"/>
  <c r="AU33" i="5"/>
  <c r="AF19" i="5"/>
  <c r="L2" i="5"/>
  <c r="K18" i="5"/>
  <c r="BM12" i="6"/>
  <c r="L31" i="5"/>
  <c r="AW2" i="5"/>
  <c r="AR19" i="5"/>
  <c r="O28" i="5"/>
  <c r="P16" i="5"/>
  <c r="AR16" i="5"/>
  <c r="K12" i="5"/>
  <c r="AO7" i="5"/>
  <c r="W35" i="5"/>
  <c r="O36" i="5"/>
  <c r="Y30" i="5"/>
  <c r="AV7" i="5"/>
  <c r="H15" i="5"/>
  <c r="AM16" i="5"/>
  <c r="AY33" i="5"/>
  <c r="J36" i="5"/>
  <c r="AI20" i="5"/>
  <c r="BD6" i="5"/>
  <c r="Y6" i="5"/>
  <c r="AG27" i="5"/>
  <c r="AV22" i="5"/>
  <c r="AY14" i="5"/>
  <c r="AL31" i="5"/>
  <c r="AC32" i="5"/>
  <c r="AN24" i="5"/>
  <c r="D8" i="5"/>
  <c r="AY3" i="5"/>
  <c r="X33" i="5"/>
  <c r="AT3" i="5"/>
  <c r="T4" i="5"/>
  <c r="AZ24" i="5"/>
  <c r="M4" i="5"/>
  <c r="AB32" i="5"/>
  <c r="P18" i="5"/>
  <c r="P33" i="5"/>
  <c r="AM19" i="5"/>
  <c r="S34" i="5"/>
  <c r="AD25" i="5"/>
  <c r="AH19" i="5"/>
  <c r="O21" i="5"/>
  <c r="Y29" i="5"/>
  <c r="BH15" i="6"/>
  <c r="AW3" i="5"/>
  <c r="AY32" i="5"/>
  <c r="S30" i="5"/>
  <c r="Z25" i="5"/>
  <c r="AL6" i="5"/>
  <c r="AW12" i="5"/>
  <c r="BJ9" i="6"/>
  <c r="Y26" i="5"/>
  <c r="AV15" i="5"/>
  <c r="F14" i="5"/>
  <c r="K27" i="5"/>
  <c r="AU34" i="5"/>
  <c r="AA9" i="5"/>
  <c r="AQ19" i="5"/>
  <c r="BL17" i="6"/>
  <c r="AZ6" i="5"/>
  <c r="V11" i="5"/>
  <c r="AT31" i="5"/>
  <c r="D20" i="5"/>
  <c r="AN26" i="5"/>
  <c r="BK14" i="6"/>
  <c r="AS14" i="5"/>
  <c r="Q28" i="5"/>
  <c r="Z3" i="5"/>
  <c r="W32" i="5"/>
  <c r="AP21" i="5"/>
  <c r="F12" i="5"/>
  <c r="BG14" i="6"/>
  <c r="E30" i="5"/>
  <c r="G23" i="5"/>
  <c r="AA29" i="5"/>
  <c r="AH13" i="5"/>
  <c r="W12" i="5"/>
  <c r="O33" i="5"/>
  <c r="D29" i="5"/>
  <c r="AG20" i="5"/>
  <c r="BH18" i="6"/>
  <c r="AG34" i="5"/>
  <c r="AW19" i="5"/>
  <c r="BJ10" i="6"/>
  <c r="AR33" i="5"/>
  <c r="AT4" i="5"/>
  <c r="AJ7" i="5"/>
  <c r="J11" i="5"/>
  <c r="J18" i="5"/>
  <c r="H2" i="5"/>
  <c r="H5" i="5"/>
  <c r="Q2" i="5"/>
  <c r="AV10" i="5"/>
  <c r="AA3" i="5"/>
  <c r="BJ17" i="6"/>
  <c r="AT33" i="5"/>
  <c r="Z8" i="5"/>
  <c r="Z16" i="5"/>
  <c r="U29" i="5"/>
  <c r="AR9" i="5"/>
  <c r="F2" i="5"/>
  <c r="AI21" i="5"/>
  <c r="AG3" i="5"/>
  <c r="G11" i="5"/>
  <c r="I24" i="5"/>
  <c r="AI17" i="5"/>
  <c r="K19" i="5"/>
  <c r="AE27" i="5"/>
  <c r="AQ18" i="5"/>
  <c r="AQ10" i="5"/>
  <c r="V31" i="5"/>
  <c r="AY36" i="5"/>
  <c r="AU30" i="5"/>
  <c r="M29" i="5"/>
  <c r="AG37" i="5" l="1"/>
  <c r="F40" i="5"/>
  <c r="AS17" i="6"/>
  <c r="AA37" i="5"/>
  <c r="Q40" i="5"/>
  <c r="H40" i="5"/>
  <c r="AS10" i="6"/>
  <c r="AQ18" i="6"/>
  <c r="AP14" i="6"/>
  <c r="Z37" i="5"/>
  <c r="AT14" i="6"/>
  <c r="AU17" i="6"/>
  <c r="AS9" i="6"/>
  <c r="AW37" i="5"/>
  <c r="AQ15" i="6"/>
  <c r="AT37" i="5"/>
  <c r="AY37" i="5"/>
  <c r="AW40" i="5"/>
  <c r="AV12" i="6"/>
  <c r="L40" i="5"/>
  <c r="AR11" i="6"/>
  <c r="AS12" i="6"/>
  <c r="AK40" i="5"/>
  <c r="AS37" i="5"/>
  <c r="AQ40" i="5"/>
  <c r="AY40" i="5"/>
  <c r="AE37" i="5"/>
  <c r="AU5" i="6"/>
  <c r="AP21" i="6"/>
  <c r="AP8" i="6"/>
  <c r="T40" i="5"/>
  <c r="AP10" i="6"/>
  <c r="AP40" i="5"/>
  <c r="AU9" i="6"/>
  <c r="AQ9" i="6"/>
  <c r="AW17" i="6"/>
  <c r="AS14" i="6"/>
  <c r="AK37" i="5"/>
  <c r="AR19" i="6"/>
  <c r="AU10" i="6"/>
  <c r="AI37" i="5"/>
  <c r="AR37" i="5"/>
  <c r="AS4" i="6"/>
  <c r="AP4" i="6"/>
  <c r="AU21" i="6"/>
  <c r="AQ21" i="6"/>
  <c r="AM40" i="5"/>
  <c r="AW14" i="6"/>
  <c r="AF40" i="5"/>
  <c r="R40" i="5"/>
  <c r="AT6" i="6"/>
  <c r="N37" i="5"/>
  <c r="AL40" i="5"/>
  <c r="AP37" i="5"/>
  <c r="AQ12" i="6"/>
  <c r="AW12" i="6"/>
  <c r="X40" i="5"/>
  <c r="AV17" i="6"/>
  <c r="AW15" i="6"/>
  <c r="BP15" i="6" s="1"/>
  <c r="AQ37" i="5"/>
  <c r="AR8" i="6"/>
  <c r="AP19" i="6"/>
  <c r="G37" i="5"/>
  <c r="P37" i="5"/>
  <c r="AQ8" i="6"/>
  <c r="AQ17" i="6"/>
  <c r="AL37" i="5"/>
  <c r="F37" i="5"/>
  <c r="AW19" i="6"/>
  <c r="AU4" i="6"/>
  <c r="W40" i="5"/>
  <c r="AW21" i="6"/>
  <c r="AW16" i="6"/>
  <c r="AQ11" i="6"/>
  <c r="M40" i="5"/>
  <c r="AH37" i="5"/>
  <c r="AT11" i="6"/>
  <c r="X37" i="5"/>
  <c r="AC40" i="5"/>
  <c r="AX40" i="5"/>
  <c r="AO40" i="5"/>
  <c r="AU12" i="6"/>
  <c r="AW13" i="6"/>
  <c r="BP13" i="6" s="1"/>
  <c r="AB40" i="5"/>
  <c r="AG40" i="5"/>
  <c r="AV11" i="6"/>
  <c r="AR18" i="6"/>
  <c r="AH40" i="5"/>
  <c r="AW11" i="6"/>
  <c r="AR21" i="6"/>
  <c r="AR20" i="6"/>
  <c r="O40" i="5"/>
  <c r="AS8" i="6"/>
  <c r="D37" i="5"/>
  <c r="AU40" i="5"/>
  <c r="AP5" i="6"/>
  <c r="AU11" i="6"/>
  <c r="AU6" i="6"/>
  <c r="AU18" i="6"/>
  <c r="Y40" i="5"/>
  <c r="AA40" i="5"/>
  <c r="AU13" i="6"/>
  <c r="AQ7" i="6"/>
  <c r="AC37" i="5"/>
  <c r="AV13" i="6"/>
  <c r="AT15" i="6"/>
  <c r="AP18" i="6"/>
  <c r="AV4" i="6"/>
  <c r="AP12" i="6"/>
  <c r="AT40" i="5"/>
  <c r="AV20" i="6"/>
  <c r="AT19" i="6"/>
  <c r="AU16" i="6"/>
  <c r="AS5" i="6"/>
  <c r="AQ10" i="6"/>
  <c r="N40" i="5"/>
  <c r="AT7" i="6"/>
  <c r="L37" i="5"/>
  <c r="AP17" i="6"/>
  <c r="AS13" i="6"/>
  <c r="V40" i="5"/>
  <c r="T37" i="5"/>
  <c r="AQ5" i="6"/>
  <c r="AW18" i="6"/>
  <c r="V37" i="5"/>
  <c r="AJ40" i="5"/>
  <c r="K37" i="5"/>
  <c r="AR13" i="6"/>
  <c r="AS18" i="6"/>
  <c r="AU14" i="6"/>
  <c r="AV14" i="6"/>
  <c r="AE40" i="5"/>
  <c r="AS40" i="5"/>
  <c r="AR7" i="6"/>
  <c r="AT17" i="6"/>
  <c r="K40" i="5"/>
  <c r="R37" i="5"/>
  <c r="AQ16" i="6"/>
  <c r="AS15" i="6"/>
  <c r="AP13" i="6"/>
  <c r="E37" i="5"/>
  <c r="AW9" i="6"/>
  <c r="AS7" i="6"/>
  <c r="S37" i="5"/>
  <c r="AU20" i="6"/>
  <c r="AJ37" i="5"/>
  <c r="U37" i="5"/>
  <c r="S40" i="5"/>
  <c r="AS16" i="6"/>
  <c r="I40" i="5"/>
  <c r="AT5" i="6"/>
  <c r="AU37" i="5"/>
  <c r="AV9" i="6"/>
  <c r="AV10" i="6"/>
  <c r="AP6" i="6"/>
  <c r="AW4" i="6"/>
  <c r="J40" i="5"/>
  <c r="AV15" i="6"/>
  <c r="AW5" i="6"/>
  <c r="AT18" i="6"/>
  <c r="AF37" i="5"/>
  <c r="AW10" i="6"/>
  <c r="AT12" i="6"/>
  <c r="AP7" i="6"/>
  <c r="AR40" i="5"/>
  <c r="AV21" i="6"/>
  <c r="AS6" i="6"/>
  <c r="AR16" i="6"/>
  <c r="AI40" i="5"/>
  <c r="AD37" i="5"/>
  <c r="AT4" i="6"/>
  <c r="AQ13" i="6"/>
  <c r="AN40" i="5"/>
  <c r="AW7" i="6"/>
  <c r="AR9" i="6"/>
  <c r="Q37" i="5"/>
  <c r="AT20" i="6"/>
  <c r="AR5" i="6"/>
  <c r="AS21" i="6"/>
  <c r="AV40" i="5"/>
  <c r="D40" i="5"/>
  <c r="AV37" i="5"/>
  <c r="AR12" i="6"/>
  <c r="O37" i="5"/>
  <c r="AP20" i="6"/>
  <c r="AQ19" i="6"/>
  <c r="AQ4" i="6"/>
  <c r="AR6" i="6"/>
  <c r="AM37" i="5"/>
  <c r="AR4" i="6"/>
  <c r="AR14" i="6"/>
  <c r="G40" i="5"/>
  <c r="AP11" i="6"/>
  <c r="W37" i="5"/>
  <c r="Y37" i="5"/>
  <c r="AV7" i="6"/>
  <c r="J37" i="5"/>
  <c r="AW8" i="6"/>
  <c r="AT21" i="6"/>
  <c r="AV19" i="6"/>
  <c r="AQ6" i="6"/>
  <c r="AS20" i="6"/>
  <c r="AV16" i="6"/>
  <c r="AT10" i="6"/>
  <c r="AB37" i="5"/>
  <c r="AW6" i="6"/>
  <c r="AP9" i="6"/>
  <c r="AX37" i="5"/>
  <c r="E40" i="5"/>
  <c r="M37" i="5"/>
  <c r="AT8" i="6"/>
  <c r="AU7" i="6"/>
  <c r="AZ40" i="5"/>
  <c r="AV5" i="6"/>
  <c r="AR10" i="6"/>
  <c r="AS11" i="6"/>
  <c r="AU8" i="6"/>
  <c r="AO37" i="5"/>
  <c r="AR15" i="6"/>
  <c r="AV6" i="6"/>
  <c r="I37" i="5"/>
  <c r="AT9" i="6"/>
  <c r="AU15" i="6"/>
  <c r="AR17" i="6"/>
  <c r="C40" i="5"/>
  <c r="H37" i="5"/>
  <c r="AN37" i="5"/>
  <c r="AV18" i="6"/>
  <c r="AS19" i="6"/>
  <c r="AT13" i="6"/>
  <c r="U40" i="5"/>
  <c r="AD40" i="5"/>
  <c r="AT16" i="6"/>
  <c r="AZ37" i="5"/>
  <c r="AP15" i="6"/>
  <c r="P40" i="5"/>
  <c r="AP16" i="6"/>
  <c r="AW20" i="6"/>
  <c r="AU19" i="6"/>
  <c r="AQ20" i="6"/>
  <c r="AV8" i="6"/>
  <c r="Z40" i="5"/>
  <c r="AQ14" i="6"/>
  <c r="BC46" i="5"/>
  <c r="BC45" i="5"/>
  <c r="BC35" i="5"/>
  <c r="BC27" i="5"/>
  <c r="BC38" i="5"/>
  <c r="BC54" i="5"/>
  <c r="BC29" i="5"/>
  <c r="BC16" i="5"/>
  <c r="BC15" i="5"/>
  <c r="BC31" i="5"/>
  <c r="BC18" i="5"/>
  <c r="BC28" i="5"/>
  <c r="BC17" i="5"/>
  <c r="BC34" i="5"/>
  <c r="BC22" i="5"/>
  <c r="BC51" i="5"/>
  <c r="BC19" i="5"/>
  <c r="BC36" i="5"/>
  <c r="BC30" i="5"/>
  <c r="BC48" i="5"/>
  <c r="BC13" i="5"/>
  <c r="BC47" i="5"/>
  <c r="BC43" i="5"/>
  <c r="BC7" i="5"/>
  <c r="BC11" i="5"/>
  <c r="BC40" i="5"/>
  <c r="BC23" i="5"/>
  <c r="BC26" i="5"/>
  <c r="BC50" i="5"/>
  <c r="BC20" i="5"/>
  <c r="BC41" i="5"/>
  <c r="BC55" i="5"/>
  <c r="BC49" i="5"/>
  <c r="BC39" i="5"/>
  <c r="BC12" i="5"/>
  <c r="BC42" i="5"/>
  <c r="BC32" i="5"/>
  <c r="BC24" i="5"/>
  <c r="BC53" i="5"/>
  <c r="BC37" i="5"/>
  <c r="BC14" i="5"/>
  <c r="BC10" i="5"/>
  <c r="BC33" i="5"/>
  <c r="BC44" i="5"/>
  <c r="BC25" i="5"/>
  <c r="BC8" i="5"/>
  <c r="BC6" i="5"/>
  <c r="BC9" i="5"/>
  <c r="BC52" i="5"/>
  <c r="BC21" i="5"/>
  <c r="BP5" i="6" l="1"/>
  <c r="BP7" i="6"/>
  <c r="BP19" i="6"/>
  <c r="BP10" i="6"/>
  <c r="BQ10" i="6" s="1"/>
  <c r="U39" i="5"/>
  <c r="U38" i="5"/>
  <c r="BQ13" i="6"/>
  <c r="AL39" i="5"/>
  <c r="AL38" i="5"/>
  <c r="BQ15" i="6"/>
  <c r="AE39" i="5"/>
  <c r="AE38" i="5"/>
  <c r="AZ39" i="5"/>
  <c r="AZ38" i="5"/>
  <c r="H39" i="5"/>
  <c r="H38" i="5"/>
  <c r="M38" i="5"/>
  <c r="M39" i="5"/>
  <c r="AJ38" i="5"/>
  <c r="AJ39" i="5"/>
  <c r="T38" i="5"/>
  <c r="T39" i="5"/>
  <c r="AF38" i="5"/>
  <c r="AF39" i="5"/>
  <c r="R39" i="5"/>
  <c r="R38" i="5"/>
  <c r="BP16" i="6"/>
  <c r="AI39" i="5"/>
  <c r="AI38" i="5"/>
  <c r="AX38" i="5"/>
  <c r="AX39" i="5"/>
  <c r="O38" i="5"/>
  <c r="O39" i="5"/>
  <c r="Q38" i="5"/>
  <c r="Q39" i="5"/>
  <c r="AU39" i="5"/>
  <c r="AU38" i="5"/>
  <c r="S38" i="5"/>
  <c r="S39" i="5"/>
  <c r="AC39" i="5"/>
  <c r="AC38" i="5"/>
  <c r="BP21" i="6"/>
  <c r="P38" i="5"/>
  <c r="P39" i="5"/>
  <c r="BP12" i="6"/>
  <c r="BP14" i="6"/>
  <c r="AS39" i="5"/>
  <c r="AS38" i="5"/>
  <c r="AT38" i="5"/>
  <c r="AT39" i="5"/>
  <c r="Y38" i="5"/>
  <c r="Y39" i="5"/>
  <c r="BQ5" i="6"/>
  <c r="G39" i="5"/>
  <c r="G38" i="5"/>
  <c r="BP20" i="6"/>
  <c r="BP6" i="6"/>
  <c r="BQ7" i="6"/>
  <c r="AP38" i="5"/>
  <c r="AP39" i="5"/>
  <c r="AW39" i="5"/>
  <c r="AW38" i="5"/>
  <c r="AM38" i="5"/>
  <c r="AM39" i="5"/>
  <c r="E38" i="5"/>
  <c r="E39" i="5"/>
  <c r="BQ19" i="6"/>
  <c r="AN38" i="5"/>
  <c r="AN39" i="5"/>
  <c r="K39" i="5"/>
  <c r="K38" i="5"/>
  <c r="BP8" i="6"/>
  <c r="AV39" i="5"/>
  <c r="AV38" i="5"/>
  <c r="BP9" i="6"/>
  <c r="L38" i="5"/>
  <c r="L39" i="5"/>
  <c r="D39" i="5"/>
  <c r="D38" i="5"/>
  <c r="X38" i="5"/>
  <c r="X39" i="5"/>
  <c r="AK38" i="5"/>
  <c r="AK39" i="5"/>
  <c r="I39" i="5"/>
  <c r="I38" i="5"/>
  <c r="AB39" i="5"/>
  <c r="AB38" i="5"/>
  <c r="J38" i="5"/>
  <c r="J39" i="5"/>
  <c r="V38" i="5"/>
  <c r="V39" i="5"/>
  <c r="BP4" i="6"/>
  <c r="BP18" i="6"/>
  <c r="AH38" i="5"/>
  <c r="AH39" i="5"/>
  <c r="F38" i="5"/>
  <c r="F39" i="5"/>
  <c r="AQ38" i="5"/>
  <c r="AQ39" i="5"/>
  <c r="N38" i="5"/>
  <c r="N39" i="5"/>
  <c r="BP17" i="6"/>
  <c r="AA39" i="5"/>
  <c r="AA38" i="5"/>
  <c r="AO39" i="5"/>
  <c r="AO38" i="5"/>
  <c r="W38" i="5"/>
  <c r="W39" i="5"/>
  <c r="AD38" i="5"/>
  <c r="AD39" i="5"/>
  <c r="AR38" i="5"/>
  <c r="AR39" i="5"/>
  <c r="Z39" i="5"/>
  <c r="Z38" i="5"/>
  <c r="BP11" i="6"/>
  <c r="AY38" i="5"/>
  <c r="AY39" i="5"/>
  <c r="AG38" i="5"/>
  <c r="AG39" i="5"/>
  <c r="BD55" i="5"/>
  <c r="BD20" i="5"/>
  <c r="BD47" i="5"/>
  <c r="BD23" i="5"/>
  <c r="BD46" i="5"/>
  <c r="BD37" i="5"/>
  <c r="BD30" i="5"/>
  <c r="BD39" i="5"/>
  <c r="BD38" i="5"/>
  <c r="BD50" i="5"/>
  <c r="BD19" i="5"/>
  <c r="BD28" i="5"/>
  <c r="BD8" i="5"/>
  <c r="BD51" i="5"/>
  <c r="BD27" i="5"/>
  <c r="BD13" i="5"/>
  <c r="BD9" i="5"/>
  <c r="BD44" i="5"/>
  <c r="BD29" i="5"/>
  <c r="BD10" i="5"/>
  <c r="BD12" i="5"/>
  <c r="BD49" i="5"/>
  <c r="BD36" i="5"/>
  <c r="BD41" i="5"/>
  <c r="BD11" i="5"/>
  <c r="BD45" i="5"/>
  <c r="BD40" i="5"/>
  <c r="BD25" i="5"/>
  <c r="BD53" i="5"/>
  <c r="BD22" i="5"/>
  <c r="BD48" i="5"/>
  <c r="BD52" i="5"/>
  <c r="BD26" i="5"/>
  <c r="BD33" i="5"/>
  <c r="BD42" i="5"/>
  <c r="BD16" i="5"/>
  <c r="BD35" i="5"/>
  <c r="BD32" i="5"/>
  <c r="BD43" i="5"/>
  <c r="BD15" i="5"/>
  <c r="BD17" i="5"/>
  <c r="BD54" i="5"/>
  <c r="BD24" i="5"/>
  <c r="BD34" i="5"/>
  <c r="BD21" i="5"/>
  <c r="BD18" i="5"/>
  <c r="BD14" i="5"/>
  <c r="BD7" i="5"/>
  <c r="BD31" i="5"/>
  <c r="AN10" i="6" l="1"/>
  <c r="AB41" i="5"/>
  <c r="C38" i="5"/>
  <c r="D41" i="5"/>
  <c r="K41" i="5"/>
  <c r="AN20" i="6"/>
  <c r="BQ20" i="6"/>
  <c r="O41" i="5"/>
  <c r="R41" i="5"/>
  <c r="AE41" i="5"/>
  <c r="U41" i="5"/>
  <c r="AY41" i="5"/>
  <c r="N41" i="5"/>
  <c r="BQ18" i="6"/>
  <c r="AN18" i="6"/>
  <c r="L41" i="5"/>
  <c r="AN41" i="5"/>
  <c r="AC41" i="5"/>
  <c r="AF41" i="5"/>
  <c r="M41" i="5"/>
  <c r="AM41" i="5"/>
  <c r="AN21" i="6"/>
  <c r="BQ21" i="6"/>
  <c r="AD41" i="5"/>
  <c r="BQ17" i="6"/>
  <c r="AN17" i="6"/>
  <c r="W41" i="5"/>
  <c r="AW41" i="5"/>
  <c r="AS41" i="5"/>
  <c r="S41" i="5"/>
  <c r="AX41" i="5"/>
  <c r="V41" i="5"/>
  <c r="AK41" i="5"/>
  <c r="AP41" i="5"/>
  <c r="H41" i="5"/>
  <c r="AL41" i="5"/>
  <c r="AG41" i="5"/>
  <c r="AT41" i="5"/>
  <c r="BQ4" i="6"/>
  <c r="AN4" i="6"/>
  <c r="I41" i="5"/>
  <c r="G41" i="5"/>
  <c r="BQ11" i="6"/>
  <c r="AN11" i="6"/>
  <c r="BQ9" i="6"/>
  <c r="AN9" i="6"/>
  <c r="BQ14" i="6"/>
  <c r="AN14" i="6"/>
  <c r="AN12" i="6"/>
  <c r="BQ12" i="6"/>
  <c r="Z41" i="5"/>
  <c r="AO41" i="5"/>
  <c r="F41" i="5"/>
  <c r="J41" i="5"/>
  <c r="X41" i="5"/>
  <c r="AV41" i="5"/>
  <c r="E41" i="5"/>
  <c r="AN7" i="6"/>
  <c r="Y41" i="5"/>
  <c r="P41" i="5"/>
  <c r="AU41" i="5"/>
  <c r="AI41" i="5"/>
  <c r="AJ41" i="5"/>
  <c r="AN13" i="6"/>
  <c r="AA41" i="5"/>
  <c r="AH41" i="5"/>
  <c r="AN15" i="6"/>
  <c r="AQ41" i="5"/>
  <c r="AN19" i="6"/>
  <c r="AN5" i="6"/>
  <c r="T41" i="5"/>
  <c r="AR41" i="5"/>
  <c r="BQ8" i="6"/>
  <c r="AN8" i="6"/>
  <c r="Q41" i="5"/>
  <c r="AN16" i="6"/>
  <c r="BQ16" i="6"/>
  <c r="AZ41" i="5"/>
  <c r="BQ6" i="6"/>
  <c r="AN6" i="6"/>
  <c r="T42" i="5" l="1"/>
  <c r="AJ42" i="5"/>
  <c r="AM14" i="6"/>
  <c r="AM4" i="6"/>
  <c r="O18" i="3" s="1"/>
  <c r="AZ42" i="5"/>
  <c r="X42" i="5"/>
  <c r="AC42" i="5"/>
  <c r="AM16" i="6"/>
  <c r="AI42" i="5"/>
  <c r="J42" i="5"/>
  <c r="AT42" i="5"/>
  <c r="V42" i="5"/>
  <c r="AD42" i="5"/>
  <c r="AN42" i="5"/>
  <c r="AM10" i="6"/>
  <c r="AB42" i="5"/>
  <c r="AU42" i="5"/>
  <c r="F42" i="5"/>
  <c r="AM9" i="6"/>
  <c r="AG42" i="5"/>
  <c r="AX42" i="5"/>
  <c r="AM21" i="6"/>
  <c r="L42" i="5"/>
  <c r="R42" i="5"/>
  <c r="P42" i="5"/>
  <c r="AL42" i="5"/>
  <c r="AM7" i="6"/>
  <c r="Z42" i="5"/>
  <c r="AS42" i="5"/>
  <c r="AM42" i="5"/>
  <c r="AM18" i="6"/>
  <c r="AM20" i="6"/>
  <c r="AH42" i="5"/>
  <c r="AM12" i="6"/>
  <c r="G42" i="5"/>
  <c r="AM5" i="6"/>
  <c r="A18" i="3" s="1"/>
  <c r="AW42" i="5"/>
  <c r="AM15" i="6"/>
  <c r="N42" i="5"/>
  <c r="L8" i="3"/>
  <c r="Q8" i="3"/>
  <c r="K8" i="3"/>
  <c r="N8" i="3"/>
  <c r="V18" i="3"/>
  <c r="I17" i="3"/>
  <c r="H8" i="3"/>
  <c r="G21" i="3"/>
  <c r="AE42" i="5"/>
  <c r="AQ42" i="5"/>
  <c r="O42" i="5"/>
  <c r="Y42" i="5"/>
  <c r="H42" i="5"/>
  <c r="AM6" i="6"/>
  <c r="AM8" i="6"/>
  <c r="AA42" i="5"/>
  <c r="E42" i="5"/>
  <c r="I42" i="5"/>
  <c r="AM19" i="6"/>
  <c r="W42" i="5"/>
  <c r="M42" i="5"/>
  <c r="AY42" i="5"/>
  <c r="K42" i="5"/>
  <c r="AK42" i="5"/>
  <c r="AM17" i="6"/>
  <c r="Q42" i="5"/>
  <c r="AO42" i="5"/>
  <c r="S42" i="5"/>
  <c r="AM11" i="6"/>
  <c r="AM13" i="6"/>
  <c r="AR42" i="5"/>
  <c r="AV42" i="5"/>
  <c r="AP42" i="5"/>
  <c r="AF42" i="5"/>
  <c r="U42" i="5"/>
  <c r="D42" i="5"/>
  <c r="C42" i="5"/>
  <c r="BB55" i="5"/>
  <c r="BB23" i="5"/>
  <c r="BB39" i="5"/>
  <c r="BB27" i="5"/>
  <c r="BB43" i="5"/>
  <c r="BB42" i="5"/>
  <c r="BB8" i="5"/>
  <c r="BB45" i="5"/>
  <c r="BB46" i="5"/>
  <c r="BB32" i="5"/>
  <c r="BB15" i="5"/>
  <c r="BB17" i="5"/>
  <c r="BB31" i="5"/>
  <c r="BB21" i="5"/>
  <c r="BB38" i="5"/>
  <c r="BB50" i="5"/>
  <c r="BB19" i="5"/>
  <c r="BB37" i="5"/>
  <c r="BB28" i="5"/>
  <c r="BB26" i="5"/>
  <c r="BB22" i="5"/>
  <c r="BB7" i="5"/>
  <c r="BB11" i="5"/>
  <c r="BB54" i="5"/>
  <c r="BB13" i="5"/>
  <c r="BB9" i="5"/>
  <c r="BB41" i="5"/>
  <c r="BB16" i="5"/>
  <c r="BB6" i="5"/>
  <c r="BB49" i="5"/>
  <c r="BB10" i="5"/>
  <c r="BB25" i="5"/>
  <c r="BB36" i="5"/>
  <c r="BB29" i="5"/>
  <c r="BB33" i="5"/>
  <c r="BB53" i="5"/>
  <c r="BB48" i="5"/>
  <c r="BB52" i="5"/>
  <c r="BB30" i="5"/>
  <c r="BB40" i="5"/>
  <c r="BB51" i="5"/>
  <c r="BB34" i="5"/>
  <c r="BB12" i="5"/>
  <c r="BB14" i="5"/>
  <c r="BB47" i="5"/>
  <c r="BB44" i="5"/>
  <c r="BB20" i="5"/>
  <c r="BB35" i="5"/>
  <c r="BB18" i="5"/>
  <c r="BB24" i="5"/>
  <c r="N18" i="3" l="1"/>
  <c r="Y8" i="3"/>
  <c r="D8" i="3"/>
  <c r="G8" i="3"/>
  <c r="X18" i="3"/>
  <c r="E8" i="3"/>
  <c r="V8" i="3"/>
  <c r="U8" i="3"/>
  <c r="J18" i="3"/>
  <c r="Q18" i="3"/>
  <c r="AA18" i="3"/>
  <c r="I18" i="3"/>
  <c r="T18" i="3"/>
  <c r="G18" i="3"/>
  <c r="Q17" i="3"/>
  <c r="L21" i="3"/>
  <c r="AA8" i="3"/>
  <c r="X8" i="3"/>
  <c r="J8" i="3"/>
  <c r="W8" i="3"/>
  <c r="B8" i="3"/>
  <c r="Z6" i="3"/>
  <c r="R17" i="3"/>
  <c r="Z18" i="3"/>
  <c r="O16" i="3"/>
  <c r="J21" i="3"/>
  <c r="F18" i="3"/>
  <c r="T8" i="3"/>
  <c r="S18" i="3"/>
  <c r="O8" i="3"/>
  <c r="Z8" i="3"/>
  <c r="A8" i="3"/>
  <c r="R18" i="3"/>
  <c r="P8" i="3"/>
  <c r="C8" i="3"/>
  <c r="M8" i="3"/>
  <c r="S8" i="3"/>
  <c r="R8" i="3"/>
  <c r="I8" i="3"/>
  <c r="Y21" i="3"/>
  <c r="W18" i="3"/>
  <c r="U18" i="3"/>
  <c r="Y18" i="3"/>
  <c r="F8" i="3"/>
  <c r="G17" i="3"/>
  <c r="G16" i="2"/>
  <c r="G17" i="2"/>
  <c r="D13" i="2"/>
  <c r="C9" i="2"/>
  <c r="C17" i="2"/>
  <c r="F24" i="2"/>
  <c r="D10" i="2"/>
  <c r="G15" i="2"/>
  <c r="D8" i="2"/>
  <c r="D22" i="2"/>
  <c r="F18" i="2"/>
  <c r="G7" i="2"/>
  <c r="F29" i="2"/>
  <c r="D7" i="2"/>
  <c r="F21" i="2"/>
  <c r="D16" i="2"/>
  <c r="D11" i="2"/>
  <c r="F9" i="2"/>
  <c r="D18" i="2"/>
  <c r="F20" i="2"/>
  <c r="C20" i="2"/>
  <c r="C5" i="2"/>
  <c r="C14" i="2"/>
  <c r="C10" i="2"/>
  <c r="G25" i="2"/>
  <c r="D24" i="2"/>
  <c r="G12" i="2"/>
  <c r="G22" i="2"/>
  <c r="F28" i="2"/>
  <c r="C6" i="2"/>
  <c r="C15" i="2"/>
  <c r="G18" i="2"/>
  <c r="F26" i="2"/>
  <c r="F22" i="2"/>
  <c r="G11" i="2"/>
  <c r="D6" i="2"/>
  <c r="C26" i="2"/>
  <c r="C24" i="2"/>
  <c r="C13" i="2"/>
  <c r="D21" i="2"/>
  <c r="F11" i="2"/>
  <c r="F5" i="2"/>
  <c r="D19" i="2"/>
  <c r="C25" i="2"/>
  <c r="F16" i="2"/>
  <c r="C22" i="2"/>
  <c r="D28" i="2"/>
  <c r="G14" i="2"/>
  <c r="F25" i="2"/>
  <c r="D29" i="2"/>
  <c r="D15" i="2"/>
  <c r="F14" i="2"/>
  <c r="F10" i="2"/>
  <c r="F8" i="2"/>
  <c r="G24" i="2"/>
  <c r="D5" i="2"/>
  <c r="F13" i="2"/>
  <c r="C12" i="2"/>
  <c r="C21" i="2"/>
  <c r="D25" i="2"/>
  <c r="C7" i="2"/>
  <c r="G5" i="2"/>
  <c r="G28" i="2"/>
  <c r="C23" i="2"/>
  <c r="G9" i="2"/>
  <c r="G20" i="2"/>
  <c r="G19" i="2"/>
  <c r="F17" i="2"/>
  <c r="D14" i="2"/>
  <c r="D17" i="2"/>
  <c r="F6" i="2"/>
  <c r="G6" i="2"/>
  <c r="G21" i="2"/>
  <c r="F15" i="2"/>
  <c r="D23" i="2"/>
  <c r="C18" i="2"/>
  <c r="D9" i="2"/>
  <c r="C19" i="2"/>
  <c r="D27" i="2"/>
  <c r="G27" i="2"/>
  <c r="G26" i="2"/>
  <c r="F7" i="2"/>
  <c r="F19" i="2"/>
  <c r="C28" i="2"/>
  <c r="C27" i="2"/>
  <c r="G13" i="2"/>
  <c r="D20" i="2"/>
  <c r="D12" i="2"/>
  <c r="G8" i="2"/>
  <c r="C16" i="2"/>
  <c r="G23" i="2"/>
  <c r="F12" i="2"/>
  <c r="F23" i="2"/>
  <c r="C29" i="2"/>
  <c r="G10" i="2"/>
  <c r="D26" i="2"/>
  <c r="C11" i="2"/>
  <c r="G29" i="2"/>
  <c r="C8" i="2"/>
  <c r="F27" i="2"/>
  <c r="L9" i="3"/>
  <c r="A6" i="3"/>
  <c r="X10" i="3"/>
  <c r="Z4" i="3"/>
  <c r="N5" i="3"/>
  <c r="B20" i="3"/>
  <c r="V11" i="3"/>
  <c r="Y10" i="3"/>
  <c r="R14" i="3"/>
  <c r="N19" i="3"/>
  <c r="I19" i="3"/>
  <c r="M7" i="3"/>
  <c r="H13" i="3"/>
  <c r="G15" i="3"/>
  <c r="H7" i="3"/>
  <c r="Q13" i="3"/>
  <c r="H6" i="3"/>
  <c r="K16" i="3"/>
  <c r="E5" i="3"/>
  <c r="D17" i="3"/>
  <c r="L14" i="3"/>
  <c r="P5" i="3"/>
  <c r="S17" i="3"/>
  <c r="W7" i="3"/>
  <c r="AA13" i="3"/>
  <c r="R7" i="3"/>
  <c r="AA16" i="3"/>
  <c r="D13" i="3"/>
  <c r="T20" i="3"/>
  <c r="T17" i="3"/>
  <c r="J15" i="3"/>
  <c r="W17" i="3"/>
  <c r="I6" i="3"/>
  <c r="V15" i="3"/>
  <c r="O4" i="3"/>
  <c r="P20" i="3"/>
  <c r="S11" i="3"/>
  <c r="D4" i="3"/>
  <c r="V12" i="3"/>
  <c r="J13" i="3"/>
  <c r="J20" i="3"/>
  <c r="Z15" i="3"/>
  <c r="A14" i="3"/>
  <c r="Z10" i="3"/>
  <c r="Q9" i="3"/>
  <c r="Z5" i="3"/>
  <c r="AA10" i="3"/>
  <c r="B21" i="3"/>
  <c r="H5" i="3"/>
  <c r="L4" i="3"/>
  <c r="N14" i="3"/>
  <c r="N9" i="3"/>
  <c r="V7" i="3"/>
  <c r="U7" i="3"/>
  <c r="Y7" i="3"/>
  <c r="T14" i="3"/>
  <c r="X15" i="3"/>
  <c r="O13" i="3"/>
  <c r="N17" i="3"/>
  <c r="F15" i="3"/>
  <c r="T7" i="3"/>
  <c r="W14" i="3"/>
  <c r="G11" i="3"/>
  <c r="F14" i="3"/>
  <c r="B10" i="3"/>
  <c r="O20" i="3"/>
  <c r="O5" i="3"/>
  <c r="M12" i="3"/>
  <c r="G12" i="3"/>
  <c r="X12" i="3"/>
  <c r="J16" i="3"/>
  <c r="H12" i="3"/>
  <c r="J5" i="3"/>
  <c r="L18" i="3"/>
  <c r="P10" i="3"/>
  <c r="AA14" i="3"/>
  <c r="S6" i="3"/>
  <c r="A10" i="3"/>
  <c r="E18" i="3"/>
  <c r="A19" i="3"/>
  <c r="P6" i="3"/>
  <c r="F10" i="3"/>
  <c r="M14" i="3"/>
  <c r="G4" i="3"/>
  <c r="B4" i="3"/>
  <c r="K12" i="3"/>
  <c r="Y17" i="3"/>
  <c r="Q21" i="3"/>
  <c r="D9" i="3"/>
  <c r="K17" i="3"/>
  <c r="S21" i="3"/>
  <c r="N11" i="3"/>
  <c r="R15" i="3"/>
  <c r="O6" i="3"/>
  <c r="N4" i="3"/>
  <c r="I5" i="3"/>
  <c r="E9" i="3"/>
  <c r="A17" i="3"/>
  <c r="B9" i="3"/>
  <c r="D15" i="3"/>
  <c r="I9" i="3"/>
  <c r="J6" i="3"/>
  <c r="W10" i="3"/>
  <c r="AA11" i="3"/>
  <c r="Q4" i="3"/>
  <c r="H15" i="3"/>
  <c r="Y20" i="3"/>
  <c r="G14" i="3"/>
  <c r="P12" i="3"/>
  <c r="L13" i="3"/>
  <c r="X11" i="3"/>
  <c r="P21" i="3"/>
  <c r="O12" i="3"/>
  <c r="F4" i="3"/>
  <c r="B19" i="3"/>
  <c r="J7" i="3"/>
  <c r="J11" i="3"/>
  <c r="H10" i="3"/>
  <c r="C15" i="3"/>
  <c r="O17" i="3"/>
  <c r="H20" i="3"/>
  <c r="O21" i="3"/>
  <c r="C17" i="3"/>
  <c r="S12" i="3"/>
  <c r="A7" i="3"/>
  <c r="E13" i="3"/>
  <c r="M9" i="3"/>
  <c r="T19" i="3"/>
  <c r="R21" i="3"/>
  <c r="M15" i="3"/>
  <c r="D12" i="3"/>
  <c r="P14" i="3"/>
  <c r="D10" i="3"/>
  <c r="AA17" i="3"/>
  <c r="X6" i="3"/>
  <c r="Q16" i="3"/>
  <c r="K10" i="3"/>
  <c r="U12" i="3"/>
  <c r="W15" i="3"/>
  <c r="W19" i="3"/>
  <c r="P19" i="3"/>
  <c r="M17" i="3"/>
  <c r="P9" i="3"/>
  <c r="O10" i="3"/>
  <c r="AA19" i="3"/>
  <c r="Y5" i="3"/>
  <c r="I21" i="3"/>
  <c r="S5" i="3"/>
  <c r="M6" i="3"/>
  <c r="O14" i="3"/>
  <c r="H17" i="3"/>
  <c r="Z16" i="3"/>
  <c r="S16" i="3"/>
  <c r="I12" i="3"/>
  <c r="E15" i="3"/>
  <c r="C10" i="3"/>
  <c r="N21" i="3"/>
  <c r="C13" i="3"/>
  <c r="F13" i="3"/>
  <c r="U14" i="3"/>
  <c r="G7" i="3"/>
  <c r="B14" i="3"/>
  <c r="I14" i="3"/>
  <c r="M13" i="3"/>
  <c r="AA12" i="3"/>
  <c r="K21" i="3"/>
  <c r="J14" i="3"/>
  <c r="P15" i="3"/>
  <c r="X9" i="3"/>
  <c r="E11" i="3"/>
  <c r="L16" i="3"/>
  <c r="M4" i="3"/>
  <c r="K14" i="3"/>
  <c r="V16" i="3"/>
  <c r="O15" i="3"/>
  <c r="M21" i="3"/>
  <c r="V20" i="3"/>
  <c r="E6" i="3"/>
  <c r="Z20" i="3"/>
  <c r="P11" i="3"/>
  <c r="Z12" i="3"/>
  <c r="S7" i="3"/>
  <c r="H19" i="3"/>
  <c r="A21" i="3"/>
  <c r="F21" i="3"/>
  <c r="E10" i="3"/>
  <c r="I13" i="3"/>
  <c r="D20" i="3"/>
  <c r="Q15" i="3"/>
  <c r="AA9" i="3"/>
  <c r="N16" i="3"/>
  <c r="B12" i="3"/>
  <c r="F20" i="3"/>
  <c r="W20" i="3"/>
  <c r="W4" i="3"/>
  <c r="C4" i="3"/>
  <c r="U17" i="3"/>
  <c r="Z17" i="3"/>
  <c r="F19" i="3"/>
  <c r="P16" i="3"/>
  <c r="F16" i="3"/>
  <c r="K9" i="3"/>
  <c r="S9" i="3"/>
  <c r="B7" i="3"/>
  <c r="C11" i="3"/>
  <c r="D11" i="3"/>
  <c r="K15" i="3"/>
  <c r="M10" i="3"/>
  <c r="Y14" i="3"/>
  <c r="V17" i="3"/>
  <c r="A4" i="3"/>
  <c r="P18" i="3"/>
  <c r="B16" i="3"/>
  <c r="AA4" i="3"/>
  <c r="L7" i="3"/>
  <c r="X13" i="3"/>
  <c r="D19" i="3"/>
  <c r="K13" i="3"/>
  <c r="E16" i="3"/>
  <c r="P7" i="3"/>
  <c r="F11" i="3"/>
  <c r="M11" i="3"/>
  <c r="M19" i="3"/>
  <c r="B18" i="3"/>
  <c r="R20" i="3"/>
  <c r="C21" i="3"/>
  <c r="L15" i="3"/>
  <c r="H21" i="3"/>
  <c r="U10" i="3"/>
  <c r="W21" i="3"/>
  <c r="I4" i="3"/>
  <c r="A11" i="3"/>
  <c r="K7" i="3"/>
  <c r="T21" i="3"/>
  <c r="V14" i="3"/>
  <c r="V10" i="3"/>
  <c r="M20" i="3"/>
  <c r="G5" i="3"/>
  <c r="D7" i="3"/>
  <c r="Q12" i="3"/>
  <c r="X14" i="3"/>
  <c r="C20" i="3"/>
  <c r="B13" i="3"/>
  <c r="F6" i="3"/>
  <c r="P4" i="3"/>
  <c r="Q10" i="3"/>
  <c r="Q19" i="3"/>
  <c r="T10" i="3"/>
  <c r="T11" i="3"/>
  <c r="Y12" i="3"/>
  <c r="V21" i="3"/>
  <c r="T16" i="3"/>
  <c r="F5" i="3"/>
  <c r="E19" i="3"/>
  <c r="D18" i="3"/>
  <c r="J19" i="3"/>
  <c r="Q20" i="3"/>
  <c r="C18" i="3"/>
  <c r="E14" i="3"/>
  <c r="B6" i="3"/>
  <c r="L19" i="3"/>
  <c r="H18" i="3"/>
  <c r="I7" i="3"/>
  <c r="N20" i="3"/>
  <c r="G10" i="3"/>
  <c r="F7" i="3"/>
  <c r="Z19" i="3"/>
  <c r="Y6" i="3"/>
  <c r="O19" i="3"/>
  <c r="A13" i="3"/>
  <c r="X16" i="3"/>
  <c r="G19" i="3"/>
  <c r="Z9" i="3"/>
  <c r="S13" i="3"/>
  <c r="A5" i="3"/>
  <c r="Y19" i="3"/>
  <c r="R5" i="3"/>
  <c r="E7" i="3"/>
  <c r="A15" i="3"/>
  <c r="T9" i="3"/>
  <c r="W12" i="3"/>
  <c r="U19" i="3"/>
  <c r="A9" i="3"/>
  <c r="S19" i="3"/>
  <c r="AA20" i="3"/>
  <c r="C6" i="3"/>
  <c r="L11" i="3"/>
  <c r="Y11" i="3"/>
  <c r="Y9" i="3"/>
  <c r="P13" i="3"/>
  <c r="Q11" i="3"/>
  <c r="G20" i="3"/>
  <c r="R6" i="3"/>
  <c r="AA21" i="3"/>
  <c r="X4" i="3"/>
  <c r="W13" i="3"/>
  <c r="S14" i="3"/>
  <c r="U11" i="3"/>
  <c r="B17" i="3"/>
  <c r="W6" i="3"/>
  <c r="F12" i="3"/>
  <c r="K18" i="3"/>
  <c r="Q7" i="3"/>
  <c r="V5" i="3"/>
  <c r="N12" i="3"/>
  <c r="J10" i="3"/>
  <c r="B5" i="3"/>
  <c r="C5" i="3"/>
  <c r="R19" i="3"/>
  <c r="V9" i="3"/>
  <c r="G6" i="3"/>
  <c r="AA7" i="3"/>
  <c r="M16" i="3"/>
  <c r="X5" i="3"/>
  <c r="R11" i="3"/>
  <c r="F17" i="3"/>
  <c r="N10" i="3"/>
  <c r="C12" i="3"/>
  <c r="D14" i="3"/>
  <c r="I11" i="3"/>
  <c r="N15" i="3"/>
  <c r="U9" i="3"/>
  <c r="AA15" i="3"/>
  <c r="H4" i="3"/>
  <c r="C9" i="3"/>
  <c r="T13" i="3"/>
  <c r="L5" i="3"/>
  <c r="X19" i="3"/>
  <c r="E20" i="3"/>
  <c r="Z14" i="3"/>
  <c r="J9" i="3"/>
  <c r="H9" i="3"/>
  <c r="C19" i="3"/>
  <c r="W11" i="3"/>
  <c r="X7" i="3"/>
  <c r="J17" i="3"/>
  <c r="C16" i="3"/>
  <c r="T5" i="3"/>
  <c r="AA5" i="3"/>
  <c r="L6" i="3"/>
  <c r="H11" i="3"/>
  <c r="I20" i="3"/>
  <c r="B11" i="3"/>
  <c r="K19" i="3"/>
  <c r="E4" i="3"/>
  <c r="U13" i="3"/>
  <c r="H16" i="3"/>
  <c r="S15" i="3"/>
  <c r="Y16" i="3"/>
  <c r="P17" i="3"/>
  <c r="R16" i="3"/>
  <c r="A12" i="3"/>
  <c r="U4" i="3"/>
  <c r="AA6" i="3"/>
  <c r="L10" i="3"/>
  <c r="N6" i="3"/>
  <c r="I15" i="3"/>
  <c r="E17" i="3"/>
  <c r="R13" i="3"/>
  <c r="W5" i="3"/>
  <c r="L17" i="3"/>
  <c r="M5" i="3"/>
  <c r="Z21" i="3"/>
  <c r="C7" i="3"/>
  <c r="U15" i="3"/>
  <c r="Q14" i="3"/>
  <c r="O9" i="3"/>
  <c r="Y13" i="3"/>
  <c r="K11" i="3"/>
  <c r="X20" i="3"/>
  <c r="R4" i="3"/>
  <c r="D21" i="3"/>
  <c r="Q6" i="3"/>
  <c r="O11" i="3"/>
  <c r="Z11" i="3"/>
  <c r="K6" i="3"/>
  <c r="U21" i="3"/>
  <c r="O7" i="3"/>
  <c r="S20" i="3"/>
  <c r="G16" i="3"/>
  <c r="U16" i="3"/>
  <c r="A20" i="3"/>
  <c r="G13" i="3"/>
  <c r="F9" i="3"/>
  <c r="B15" i="3"/>
  <c r="K20" i="3"/>
  <c r="C14" i="3"/>
  <c r="E21" i="3"/>
  <c r="V4" i="3"/>
  <c r="G9" i="3"/>
  <c r="V6" i="3"/>
  <c r="K4" i="3"/>
  <c r="U20" i="3"/>
  <c r="L12" i="3"/>
  <c r="E12" i="3"/>
  <c r="I10" i="3"/>
  <c r="V19" i="3"/>
  <c r="T6" i="3"/>
  <c r="I16" i="3"/>
  <c r="S4" i="3"/>
  <c r="T4" i="3"/>
  <c r="L20" i="3"/>
  <c r="R9" i="3"/>
  <c r="N7" i="3"/>
  <c r="K5" i="3"/>
  <c r="Z7" i="3"/>
  <c r="S10" i="3"/>
  <c r="D5" i="3"/>
  <c r="Y4" i="3"/>
  <c r="Q5" i="3"/>
  <c r="M18" i="3"/>
  <c r="R12" i="3"/>
  <c r="U6" i="3"/>
  <c r="X17" i="3"/>
  <c r="U5" i="3"/>
  <c r="T15" i="3"/>
  <c r="T12" i="3"/>
  <c r="A16" i="3"/>
  <c r="N13" i="3"/>
  <c r="H14" i="3"/>
  <c r="D16" i="3"/>
  <c r="J12" i="3"/>
  <c r="W16" i="3"/>
  <c r="R10" i="3"/>
  <c r="Y15" i="3"/>
  <c r="W9" i="3"/>
  <c r="V13" i="3"/>
  <c r="Z13" i="3"/>
  <c r="J4" i="3"/>
  <c r="D6" i="3"/>
  <c r="X21" i="3"/>
</calcChain>
</file>

<file path=xl/sharedStrings.xml><?xml version="1.0" encoding="utf-8"?>
<sst xmlns="http://schemas.openxmlformats.org/spreadsheetml/2006/main" count="557" uniqueCount="115">
  <si>
    <t>Vereine</t>
  </si>
  <si>
    <t>Tag</t>
  </si>
  <si>
    <t>Spiel</t>
  </si>
  <si>
    <t>Heim</t>
  </si>
  <si>
    <t>Gast</t>
  </si>
  <si>
    <t>Erg.</t>
  </si>
  <si>
    <t>Hnr</t>
  </si>
  <si>
    <t>GNr</t>
  </si>
  <si>
    <t>Saison</t>
  </si>
  <si>
    <t>SP</t>
  </si>
  <si>
    <t>S</t>
  </si>
  <si>
    <t>U</t>
  </si>
  <si>
    <t>N</t>
  </si>
  <si>
    <t>Tore</t>
  </si>
  <si>
    <t>Tordiff</t>
  </si>
  <si>
    <t>Pkt.</t>
  </si>
  <si>
    <t>Auswärts</t>
  </si>
  <si>
    <t>Gesamt</t>
  </si>
  <si>
    <t>Platz</t>
  </si>
  <si>
    <t>Verein</t>
  </si>
  <si>
    <t>Diff.</t>
  </si>
  <si>
    <t>Spiele</t>
  </si>
  <si>
    <t>Siege</t>
  </si>
  <si>
    <t>Unentschieden</t>
  </si>
  <si>
    <t>Niederlage</t>
  </si>
  <si>
    <t>Tordiff.</t>
  </si>
  <si>
    <t>Name</t>
  </si>
  <si>
    <t>Spieltag</t>
  </si>
  <si>
    <t>1. Spieltag</t>
  </si>
  <si>
    <t>2. Spieltag</t>
  </si>
  <si>
    <t>3. Spieltag</t>
  </si>
  <si>
    <t>4. Spieltag</t>
  </si>
  <si>
    <t>5. Spieltag</t>
  </si>
  <si>
    <t>6. Spieltag</t>
  </si>
  <si>
    <t>7. Spieltag</t>
  </si>
  <si>
    <t>8. Spieltag</t>
  </si>
  <si>
    <t>9. Spieltag</t>
  </si>
  <si>
    <t>10. Spieltag</t>
  </si>
  <si>
    <t>11. Spieltag</t>
  </si>
  <si>
    <t>12. Spieltag</t>
  </si>
  <si>
    <t>13. Spieltag</t>
  </si>
  <si>
    <t>14. Spieltag</t>
  </si>
  <si>
    <t>15. Spieltag</t>
  </si>
  <si>
    <t>16. Spieltag</t>
  </si>
  <si>
    <t>17. Spieltag</t>
  </si>
  <si>
    <t>18. Spieltag</t>
  </si>
  <si>
    <t>19. Spieltag</t>
  </si>
  <si>
    <t>20. Spieltag</t>
  </si>
  <si>
    <t>21. Spieltag</t>
  </si>
  <si>
    <t>22. Spieltag</t>
  </si>
  <si>
    <t>23. Spieltag</t>
  </si>
  <si>
    <t>24. Spieltag</t>
  </si>
  <si>
    <t>25. Spieltag</t>
  </si>
  <si>
    <t>26. Spieltag</t>
  </si>
  <si>
    <t>27. Spieltag</t>
  </si>
  <si>
    <t>28. Spieltag</t>
  </si>
  <si>
    <t>29. Spieltag</t>
  </si>
  <si>
    <t>30. Spieltag</t>
  </si>
  <si>
    <t>31. Spieltag</t>
  </si>
  <si>
    <t>32. Spieltag</t>
  </si>
  <si>
    <t>33. Spieltag</t>
  </si>
  <si>
    <t>34. Spieltag</t>
  </si>
  <si>
    <t>Geamt</t>
  </si>
  <si>
    <t>Rang</t>
  </si>
  <si>
    <t>Punkte</t>
  </si>
  <si>
    <t xml:space="preserve">Rang </t>
  </si>
  <si>
    <t>FC Bayern München</t>
  </si>
  <si>
    <t>Bayer 04 Leverkusen</t>
  </si>
  <si>
    <t>BV Borussia 09 Dortmund</t>
  </si>
  <si>
    <t>Tipp</t>
  </si>
  <si>
    <t>TSG 1899 Hoffenheim</t>
  </si>
  <si>
    <t>Borussia Mönchengladbach</t>
  </si>
  <si>
    <t>FSV Mainz 05</t>
  </si>
  <si>
    <t>FC Augsburg</t>
  </si>
  <si>
    <t>SG Eintracht Frankfurt</t>
  </si>
  <si>
    <t>RB Leipzig</t>
  </si>
  <si>
    <t>SC Freiburg</t>
  </si>
  <si>
    <t>1.FC Union Berlin</t>
  </si>
  <si>
    <t>VfB Stuttgart</t>
  </si>
  <si>
    <t>SV Werder Bremen</t>
  </si>
  <si>
    <t>Hamburger SV</t>
  </si>
  <si>
    <t>1.FC Köln</t>
  </si>
  <si>
    <t>Armani</t>
  </si>
  <si>
    <t>Andy</t>
  </si>
  <si>
    <t>Aldi</t>
  </si>
  <si>
    <t>Helge</t>
  </si>
  <si>
    <t>Burger</t>
  </si>
  <si>
    <t>stemü</t>
  </si>
  <si>
    <t>Flo</t>
  </si>
  <si>
    <t>Guido</t>
  </si>
  <si>
    <t>Gerd</t>
  </si>
  <si>
    <t>Felix</t>
  </si>
  <si>
    <t>Ehlu</t>
  </si>
  <si>
    <t>CWeyer</t>
  </si>
  <si>
    <t>Christoph</t>
  </si>
  <si>
    <t>Stefan</t>
  </si>
  <si>
    <t>Nina</t>
  </si>
  <si>
    <t>Holger</t>
  </si>
  <si>
    <t>Kathi</t>
  </si>
  <si>
    <t>Max</t>
  </si>
  <si>
    <t>Maik</t>
  </si>
  <si>
    <t>Michael</t>
  </si>
  <si>
    <t>Feldi</t>
  </si>
  <si>
    <t>Rabea</t>
  </si>
  <si>
    <t>Bertl</t>
  </si>
  <si>
    <t>Hammer</t>
  </si>
  <si>
    <t>Tuffi</t>
  </si>
  <si>
    <t>2026/27</t>
  </si>
  <si>
    <t>SV Elversberg</t>
  </si>
  <si>
    <t>SC Paderborn 07</t>
  </si>
  <si>
    <t>FC Schalke 04</t>
  </si>
  <si>
    <t>Hinrunde 2026/27</t>
  </si>
  <si>
    <t>Präsi</t>
  </si>
  <si>
    <t>Birgit</t>
  </si>
  <si>
    <t>Sarah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</si>
</sst>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26">
    <font>
      <sz val="10"/>
      <name val="Arial"/>
    </font>
    <font>
      <b/>
      <sz val="22"/>
      <name val="Arial"/>
      <family val="2"/>
    </font>
    <font>
      <sz val="10"/>
      <color indexed="10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sz val="6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charset val="1"/>
    </font>
    <font>
      <sz val="10"/>
      <color theme="1"/>
      <name val="Arial1"/>
    </font>
    <font>
      <sz val="10"/>
      <color theme="1"/>
      <name val="Arial"/>
      <family val="2"/>
    </font>
    <font>
      <sz val="10"/>
      <color rgb="FF000000"/>
      <name val="Arial1"/>
    </font>
    <font>
      <sz val="11"/>
      <color theme="1"/>
      <name val="Arial"/>
      <family val="2"/>
    </font>
    <font>
      <sz val="10"/>
      <color rgb="FF000000"/>
      <name val="Arial1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C0C0C0"/>
        <bgColor rgb="FFCCCCFF"/>
      </patternFill>
    </fill>
  </fills>
  <borders count="9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</borders>
  <cellStyleXfs count="84">
    <xf numFmtId="0" fontId="0" fillId="0" borderId="0"/>
    <xf numFmtId="0" fontId="10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5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8" fillId="0" borderId="0"/>
    <xf numFmtId="164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2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21" fillId="0" borderId="0"/>
    <xf numFmtId="0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0" fontId="24" fillId="0" borderId="0">
      <alignment horizontal="center"/>
    </xf>
    <xf numFmtId="164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5" fontId="25" fillId="0" borderId="0"/>
    <xf numFmtId="164" fontId="12" fillId="0" borderId="0"/>
    <xf numFmtId="164" fontId="20" fillId="0" borderId="0"/>
    <xf numFmtId="164" fontId="12" fillId="0" borderId="0"/>
    <xf numFmtId="0" fontId="24" fillId="0" borderId="0">
      <alignment horizontal="center" textRotation="90"/>
    </xf>
    <xf numFmtId="164" fontId="20" fillId="0" borderId="0"/>
    <xf numFmtId="164" fontId="20" fillId="0" borderId="0"/>
    <xf numFmtId="164" fontId="12" fillId="0" borderId="0"/>
    <xf numFmtId="164" fontId="20" fillId="0" borderId="0"/>
    <xf numFmtId="0" fontId="25" fillId="0" borderId="0"/>
    <xf numFmtId="164" fontId="23" fillId="0" borderId="0"/>
    <xf numFmtId="164" fontId="20" fillId="0" borderId="0"/>
    <xf numFmtId="0" fontId="22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19" fillId="0" borderId="0"/>
  </cellStyleXfs>
  <cellXfs count="25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/>
    <xf numFmtId="0" fontId="0" fillId="2" borderId="15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9" xfId="0" applyFill="1" applyBorder="1"/>
    <xf numFmtId="0" fontId="0" fillId="2" borderId="18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/>
    <xf numFmtId="0" fontId="0" fillId="2" borderId="21" xfId="0" applyFill="1" applyBorder="1"/>
    <xf numFmtId="0" fontId="2" fillId="2" borderId="22" xfId="0" applyFont="1" applyFill="1" applyBorder="1"/>
    <xf numFmtId="0" fontId="2" fillId="2" borderId="21" xfId="0" applyFont="1" applyFill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5" xfId="0" applyFill="1" applyBorder="1"/>
    <xf numFmtId="0" fontId="0" fillId="2" borderId="24" xfId="0" applyFill="1" applyBorder="1"/>
    <xf numFmtId="0" fontId="0" fillId="3" borderId="2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2" xfId="0" applyFont="1" applyBorder="1"/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4" borderId="52" xfId="0" applyFill="1" applyBorder="1" applyAlignment="1">
      <alignment horizontal="center"/>
    </xf>
    <xf numFmtId="0" fontId="0" fillId="4" borderId="53" xfId="0" applyFill="1" applyBorder="1" applyAlignment="1">
      <alignment horizontal="center"/>
    </xf>
    <xf numFmtId="0" fontId="0" fillId="4" borderId="54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4" borderId="48" xfId="0" applyFill="1" applyBorder="1" applyAlignment="1">
      <alignment horizontal="center"/>
    </xf>
    <xf numFmtId="0" fontId="0" fillId="4" borderId="51" xfId="0" applyFill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5" xfId="0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0" fillId="3" borderId="5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6" fillId="3" borderId="56" xfId="0" applyFont="1" applyFill="1" applyBorder="1" applyAlignment="1">
      <alignment horizontal="center"/>
    </xf>
    <xf numFmtId="0" fontId="0" fillId="3" borderId="57" xfId="0" applyFill="1" applyBorder="1" applyAlignment="1">
      <alignment horizontal="center"/>
    </xf>
    <xf numFmtId="0" fontId="0" fillId="3" borderId="58" xfId="0" applyFill="1" applyBorder="1" applyAlignment="1">
      <alignment horizontal="center"/>
    </xf>
    <xf numFmtId="0" fontId="0" fillId="0" borderId="58" xfId="0" applyBorder="1" applyAlignment="1">
      <alignment horizontal="center"/>
    </xf>
    <xf numFmtId="0" fontId="6" fillId="3" borderId="59" xfId="0" applyFont="1" applyFill="1" applyBorder="1" applyAlignment="1">
      <alignment horizontal="center"/>
    </xf>
    <xf numFmtId="0" fontId="0" fillId="3" borderId="60" xfId="0" applyFill="1" applyBorder="1" applyAlignment="1">
      <alignment horizontal="center"/>
    </xf>
    <xf numFmtId="0" fontId="0" fillId="3" borderId="61" xfId="0" applyFill="1" applyBorder="1" applyAlignment="1">
      <alignment horizontal="center"/>
    </xf>
    <xf numFmtId="0" fontId="0" fillId="3" borderId="62" xfId="0" applyFill="1" applyBorder="1" applyAlignment="1">
      <alignment horizontal="center"/>
    </xf>
    <xf numFmtId="0" fontId="0" fillId="3" borderId="43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0" fillId="3" borderId="6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5" xfId="0" applyBorder="1" applyAlignment="1">
      <alignment horizontal="left"/>
    </xf>
    <xf numFmtId="0" fontId="0" fillId="3" borderId="55" xfId="0" applyFill="1" applyBorder="1" applyAlignment="1">
      <alignment horizontal="left"/>
    </xf>
    <xf numFmtId="0" fontId="0" fillId="3" borderId="57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0" fontId="0" fillId="5" borderId="64" xfId="0" applyFill="1" applyBorder="1" applyAlignment="1" applyProtection="1">
      <alignment horizontal="center"/>
      <protection locked="0"/>
    </xf>
    <xf numFmtId="0" fontId="7" fillId="3" borderId="7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3" borderId="0" xfId="0" applyFill="1" applyAlignment="1">
      <alignment horizontal="left"/>
    </xf>
    <xf numFmtId="0" fontId="0" fillId="3" borderId="58" xfId="0" applyFill="1" applyBorder="1" applyAlignment="1">
      <alignment horizontal="left"/>
    </xf>
    <xf numFmtId="0" fontId="0" fillId="0" borderId="56" xfId="0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3" borderId="59" xfId="0" applyFill="1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5" borderId="67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0" borderId="68" xfId="0" applyBorder="1" applyAlignment="1">
      <alignment horizontal="center"/>
    </xf>
    <xf numFmtId="0" fontId="0" fillId="3" borderId="69" xfId="0" applyFill="1" applyBorder="1" applyAlignment="1">
      <alignment horizontal="left"/>
    </xf>
    <xf numFmtId="0" fontId="0" fillId="3" borderId="68" xfId="0" applyFill="1" applyBorder="1" applyAlignment="1">
      <alignment horizontal="left"/>
    </xf>
    <xf numFmtId="0" fontId="0" fillId="3" borderId="70" xfId="0" applyFill="1" applyBorder="1" applyAlignment="1">
      <alignment horizontal="center"/>
    </xf>
    <xf numFmtId="0" fontId="0" fillId="3" borderId="68" xfId="0" applyFill="1" applyBorder="1" applyAlignment="1">
      <alignment horizontal="center"/>
    </xf>
    <xf numFmtId="0" fontId="6" fillId="3" borderId="70" xfId="0" applyFont="1" applyFill="1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51" xfId="0" applyFont="1" applyBorder="1" applyAlignment="1">
      <alignment horizontal="center"/>
    </xf>
    <xf numFmtId="0" fontId="0" fillId="3" borderId="71" xfId="0" applyFill="1" applyBorder="1" applyAlignment="1">
      <alignment horizontal="center"/>
    </xf>
    <xf numFmtId="0" fontId="0" fillId="3" borderId="71" xfId="0" applyFill="1" applyBorder="1" applyAlignment="1">
      <alignment horizontal="left"/>
    </xf>
    <xf numFmtId="0" fontId="0" fillId="3" borderId="29" xfId="0" applyFill="1" applyBorder="1" applyAlignment="1">
      <alignment horizontal="left"/>
    </xf>
    <xf numFmtId="0" fontId="0" fillId="3" borderId="72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6" fillId="3" borderId="72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5" borderId="30" xfId="0" applyFill="1" applyBorder="1" applyAlignment="1" applyProtection="1">
      <alignment horizontal="center"/>
      <protection locked="0"/>
    </xf>
    <xf numFmtId="0" fontId="0" fillId="5" borderId="29" xfId="0" applyFill="1" applyBorder="1" applyAlignment="1" applyProtection="1">
      <alignment horizontal="center"/>
      <protection locked="0"/>
    </xf>
    <xf numFmtId="0" fontId="6" fillId="3" borderId="84" xfId="0" applyFont="1" applyFill="1" applyBorder="1" applyAlignment="1">
      <alignment horizontal="center"/>
    </xf>
    <xf numFmtId="0" fontId="0" fillId="3" borderId="84" xfId="0" applyFill="1" applyBorder="1" applyAlignment="1">
      <alignment horizontal="center"/>
    </xf>
    <xf numFmtId="0" fontId="0" fillId="3" borderId="82" xfId="0" applyFill="1" applyBorder="1" applyAlignment="1">
      <alignment horizontal="center"/>
    </xf>
    <xf numFmtId="0" fontId="0" fillId="0" borderId="82" xfId="0" applyBorder="1" applyAlignment="1">
      <alignment horizontal="center"/>
    </xf>
    <xf numFmtId="0" fontId="0" fillId="3" borderId="81" xfId="0" applyFill="1" applyBorder="1" applyAlignment="1">
      <alignment horizontal="center"/>
    </xf>
    <xf numFmtId="0" fontId="0" fillId="3" borderId="82" xfId="0" applyFill="1" applyBorder="1" applyAlignment="1">
      <alignment horizontal="left"/>
    </xf>
    <xf numFmtId="0" fontId="0" fillId="3" borderId="81" xfId="0" applyFill="1" applyBorder="1" applyAlignment="1">
      <alignment horizontal="left"/>
    </xf>
    <xf numFmtId="0" fontId="0" fillId="3" borderId="69" xfId="0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5" borderId="28" xfId="0" applyFill="1" applyBorder="1" applyAlignment="1" applyProtection="1">
      <alignment horizontal="center"/>
      <protection locked="0"/>
    </xf>
    <xf numFmtId="0" fontId="0" fillId="3" borderId="28" xfId="0" applyFill="1" applyBorder="1" applyAlignment="1" applyProtection="1">
      <alignment horizontal="center"/>
      <protection locked="0"/>
    </xf>
    <xf numFmtId="0" fontId="0" fillId="3" borderId="29" xfId="0" applyFill="1" applyBorder="1" applyAlignment="1" applyProtection="1">
      <alignment horizontal="center"/>
      <protection locked="0"/>
    </xf>
    <xf numFmtId="0" fontId="0" fillId="3" borderId="82" xfId="0" applyFill="1" applyBorder="1" applyAlignment="1" applyProtection="1">
      <alignment horizontal="center"/>
      <protection locked="0"/>
    </xf>
    <xf numFmtId="0" fontId="0" fillId="5" borderId="65" xfId="0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  <xf numFmtId="0" fontId="0" fillId="0" borderId="83" xfId="0" applyBorder="1" applyAlignment="1" applyProtection="1">
      <alignment horizontal="center"/>
      <protection locked="0"/>
    </xf>
    <xf numFmtId="0" fontId="0" fillId="3" borderId="83" xfId="0" applyFill="1" applyBorder="1" applyAlignment="1" applyProtection="1">
      <alignment horizontal="center"/>
      <protection locked="0"/>
    </xf>
    <xf numFmtId="0" fontId="0" fillId="3" borderId="66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58" xfId="0" applyFill="1" applyBorder="1" applyAlignment="1" applyProtection="1">
      <alignment horizontal="center"/>
      <protection locked="0"/>
    </xf>
    <xf numFmtId="0" fontId="0" fillId="5" borderId="83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85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6" fillId="3" borderId="30" xfId="0" applyFont="1" applyFill="1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6" fillId="0" borderId="3" xfId="0" applyFont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0" fontId="6" fillId="3" borderId="3" xfId="0" applyFont="1" applyFill="1" applyBorder="1" applyAlignment="1">
      <alignment horizontal="center"/>
    </xf>
    <xf numFmtId="0" fontId="6" fillId="3" borderId="85" xfId="0" applyFont="1" applyFill="1" applyBorder="1" applyAlignment="1">
      <alignment horizontal="center"/>
    </xf>
    <xf numFmtId="0" fontId="6" fillId="3" borderId="8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5" borderId="0" xfId="0" applyFill="1" applyBorder="1" applyAlignment="1" applyProtection="1">
      <alignment horizontal="center"/>
      <protection locked="0"/>
    </xf>
    <xf numFmtId="0" fontId="0" fillId="5" borderId="82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3" borderId="0" xfId="0" applyFill="1" applyBorder="1" applyAlignment="1">
      <alignment horizontal="left"/>
    </xf>
    <xf numFmtId="0" fontId="18" fillId="6" borderId="28" xfId="26" applyFill="1" applyBorder="1" applyAlignment="1" applyProtection="1">
      <alignment horizontal="center"/>
      <protection locked="0"/>
    </xf>
    <xf numFmtId="0" fontId="18" fillId="6" borderId="29" xfId="26" applyFill="1" applyBorder="1" applyAlignment="1" applyProtection="1">
      <alignment horizontal="center"/>
      <protection locked="0"/>
    </xf>
    <xf numFmtId="0" fontId="10" fillId="5" borderId="87" xfId="1" applyFill="1" applyBorder="1" applyAlignment="1" applyProtection="1">
      <alignment horizontal="center"/>
      <protection locked="0"/>
    </xf>
    <xf numFmtId="0" fontId="10" fillId="5" borderId="88" xfId="1" applyFill="1" applyBorder="1" applyAlignment="1" applyProtection="1">
      <alignment horizontal="center"/>
      <protection locked="0"/>
    </xf>
    <xf numFmtId="0" fontId="0" fillId="6" borderId="28" xfId="0" applyFill="1" applyBorder="1" applyAlignment="1" applyProtection="1">
      <alignment horizontal="center"/>
      <protection locked="0"/>
    </xf>
    <xf numFmtId="0" fontId="0" fillId="6" borderId="29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83" xfId="26" applyBorder="1" applyAlignment="1" applyProtection="1">
      <alignment horizontal="center"/>
      <protection locked="0"/>
    </xf>
    <xf numFmtId="0" fontId="18" fillId="0" borderId="0" xfId="26" applyBorder="1" applyAlignment="1" applyProtection="1">
      <alignment horizontal="center"/>
      <protection locked="0"/>
    </xf>
    <xf numFmtId="0" fontId="10" fillId="0" borderId="89" xfId="1" applyBorder="1" applyAlignment="1" applyProtection="1">
      <alignment horizontal="center"/>
      <protection locked="0"/>
    </xf>
    <xf numFmtId="0" fontId="10" fillId="0" borderId="0" xfId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18" fillId="6" borderId="83" xfId="26" applyFill="1" applyBorder="1" applyAlignment="1" applyProtection="1">
      <alignment horizontal="center"/>
      <protection locked="0"/>
    </xf>
    <xf numFmtId="0" fontId="18" fillId="6" borderId="0" xfId="26" applyFill="1" applyBorder="1" applyAlignment="1" applyProtection="1">
      <alignment horizontal="center"/>
      <protection locked="0"/>
    </xf>
    <xf numFmtId="0" fontId="10" fillId="5" borderId="89" xfId="1" applyFill="1" applyBorder="1" applyAlignment="1" applyProtection="1">
      <alignment horizontal="center"/>
      <protection locked="0"/>
    </xf>
    <xf numFmtId="0" fontId="10" fillId="5" borderId="0" xfId="1" applyFill="1" applyBorder="1" applyAlignment="1" applyProtection="1">
      <alignment horizontal="center"/>
      <protection locked="0"/>
    </xf>
    <xf numFmtId="0" fontId="0" fillId="6" borderId="83" xfId="0" applyFill="1" applyBorder="1" applyAlignment="1" applyProtection="1">
      <alignment horizontal="center"/>
      <protection locked="0"/>
    </xf>
    <xf numFmtId="0" fontId="0" fillId="6" borderId="0" xfId="0" applyFill="1" applyBorder="1" applyAlignment="1" applyProtection="1">
      <alignment horizontal="center"/>
      <protection locked="0"/>
    </xf>
    <xf numFmtId="0" fontId="0" fillId="0" borderId="89" xfId="0" applyBorder="1" applyAlignment="1" applyProtection="1">
      <alignment horizontal="center"/>
      <protection locked="0"/>
    </xf>
    <xf numFmtId="0" fontId="0" fillId="5" borderId="89" xfId="0" applyFill="1" applyBorder="1" applyAlignment="1" applyProtection="1">
      <alignment horizontal="center"/>
      <protection locked="0"/>
    </xf>
    <xf numFmtId="0" fontId="18" fillId="6" borderId="66" xfId="26" applyFill="1" applyBorder="1" applyAlignment="1" applyProtection="1">
      <alignment horizontal="center"/>
      <protection locked="0"/>
    </xf>
    <xf numFmtId="0" fontId="18" fillId="6" borderId="58" xfId="26" applyFill="1" applyBorder="1" applyAlignment="1" applyProtection="1">
      <alignment horizontal="center"/>
      <protection locked="0"/>
    </xf>
    <xf numFmtId="0" fontId="10" fillId="5" borderId="90" xfId="1" applyFill="1" applyBorder="1" applyAlignment="1" applyProtection="1">
      <alignment horizontal="center"/>
      <protection locked="0"/>
    </xf>
    <xf numFmtId="0" fontId="10" fillId="5" borderId="64" xfId="1" applyFill="1" applyBorder="1" applyAlignment="1" applyProtection="1">
      <alignment horizontal="center"/>
      <protection locked="0"/>
    </xf>
    <xf numFmtId="0" fontId="0" fillId="6" borderId="66" xfId="0" applyFill="1" applyBorder="1" applyAlignment="1" applyProtection="1">
      <alignment horizontal="center"/>
      <protection locked="0"/>
    </xf>
    <xf numFmtId="0" fontId="0" fillId="6" borderId="58" xfId="0" applyFill="1" applyBorder="1" applyAlignment="1" applyProtection="1">
      <alignment horizontal="center"/>
      <protection locked="0"/>
    </xf>
    <xf numFmtId="0" fontId="0" fillId="5" borderId="90" xfId="0" applyFill="1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0" fontId="18" fillId="6" borderId="6" xfId="26" applyFill="1" applyBorder="1" applyAlignment="1" applyProtection="1">
      <alignment horizontal="center"/>
      <protection locked="0"/>
    </xf>
    <xf numFmtId="0" fontId="18" fillId="6" borderId="82" xfId="26" applyFill="1" applyBorder="1" applyAlignment="1" applyProtection="1">
      <alignment horizontal="center"/>
      <protection locked="0"/>
    </xf>
    <xf numFmtId="0" fontId="10" fillId="5" borderId="91" xfId="1" applyFill="1" applyBorder="1" applyAlignment="1" applyProtection="1">
      <alignment horizontal="center"/>
      <protection locked="0"/>
    </xf>
    <xf numFmtId="0" fontId="10" fillId="5" borderId="92" xfId="1" applyFill="1" applyBorder="1" applyAlignment="1" applyProtection="1">
      <alignment horizontal="center"/>
      <protection locked="0"/>
    </xf>
    <xf numFmtId="0" fontId="0" fillId="6" borderId="6" xfId="0" applyFill="1" applyBorder="1" applyAlignment="1" applyProtection="1">
      <alignment horizontal="center"/>
      <protection locked="0"/>
    </xf>
    <xf numFmtId="0" fontId="0" fillId="6" borderId="82" xfId="0" applyFill="1" applyBorder="1" applyAlignment="1" applyProtection="1">
      <alignment horizontal="center"/>
      <protection locked="0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94" xfId="0" applyBorder="1" applyAlignment="1">
      <alignment horizontal="center"/>
    </xf>
    <xf numFmtId="1" fontId="3" fillId="0" borderId="75" xfId="0" applyNumberFormat="1" applyFont="1" applyBorder="1" applyAlignment="1">
      <alignment horizontal="center" vertical="top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/>
    </xf>
    <xf numFmtId="0" fontId="4" fillId="3" borderId="78" xfId="0" applyFont="1" applyFill="1" applyBorder="1" applyAlignment="1">
      <alignment horizontal="center" vertical="center" textRotation="90"/>
    </xf>
    <xf numFmtId="0" fontId="0" fillId="0" borderId="8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3" borderId="80" xfId="0" applyFont="1" applyFill="1" applyBorder="1" applyAlignment="1">
      <alignment horizontal="center" vertical="center" textRotation="90"/>
    </xf>
    <xf numFmtId="0" fontId="4" fillId="3" borderId="8" xfId="0" applyFont="1" applyFill="1" applyBorder="1" applyAlignment="1">
      <alignment horizontal="center" vertical="center" textRotation="90"/>
    </xf>
    <xf numFmtId="1" fontId="3" fillId="0" borderId="74" xfId="0" applyNumberFormat="1" applyFont="1" applyBorder="1" applyAlignment="1">
      <alignment horizontal="center" vertical="top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1" fontId="3" fillId="0" borderId="77" xfId="0" applyNumberFormat="1" applyFont="1" applyBorder="1" applyAlignment="1">
      <alignment horizontal="center" vertical="top"/>
    </xf>
    <xf numFmtId="0" fontId="0" fillId="0" borderId="7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1" fontId="3" fillId="0" borderId="76" xfId="0" applyNumberFormat="1" applyFont="1" applyBorder="1" applyAlignment="1">
      <alignment horizontal="center" vertical="top"/>
    </xf>
    <xf numFmtId="0" fontId="8" fillId="3" borderId="2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2" fontId="3" fillId="0" borderId="28" xfId="0" applyNumberFormat="1" applyFont="1" applyBorder="1" applyAlignment="1">
      <alignment horizontal="center" wrapText="1"/>
    </xf>
    <xf numFmtId="2" fontId="3" fillId="0" borderId="30" xfId="0" applyNumberFormat="1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</cellXfs>
  <cellStyles count="84">
    <cellStyle name="Excel Built-in Normal" xfId="1" xr:uid="{00000000-0005-0000-0000-000000000000}"/>
    <cellStyle name="Excel Built-in Normal 1" xfId="77" xr:uid="{00000000-0005-0000-0000-000062000000}"/>
    <cellStyle name="Excel Built-in Normal 2" xfId="3" xr:uid="{00000000-0005-0000-0000-000001000000}"/>
    <cellStyle name="Excel Built-in Normal 2 2" xfId="56" xr:uid="{00000000-0005-0000-0000-000063000000}"/>
    <cellStyle name="Excel Built-in Normal 3" xfId="27" xr:uid="{73D2B592-1C56-46E4-A9C1-2A4CF0548A01}"/>
    <cellStyle name="Excel Built-in Normal 3 2" xfId="49" xr:uid="{00000000-0005-0000-0000-00001B000000}"/>
    <cellStyle name="Excel Built-in Normal 3 3" xfId="74" xr:uid="{00000000-0005-0000-0000-000064000000}"/>
    <cellStyle name="Heading" xfId="55" xr:uid="{00000000-0005-0000-0000-000065000000}"/>
    <cellStyle name="Heading1" xfId="68" xr:uid="{00000000-0005-0000-0000-000066000000}"/>
    <cellStyle name="Result" xfId="73" xr:uid="{00000000-0005-0000-0000-000067000000}"/>
    <cellStyle name="Result2" xfId="64" xr:uid="{00000000-0005-0000-0000-000068000000}"/>
    <cellStyle name="Standard" xfId="0" builtinId="0"/>
    <cellStyle name="Standard 2" xfId="2" xr:uid="{00000000-0005-0000-0000-000003000000}"/>
    <cellStyle name="Standard 2 2" xfId="10" xr:uid="{00000000-0005-0000-0000-000004000000}"/>
    <cellStyle name="Standard 2 2 2" xfId="18" xr:uid="{05568FEC-EF69-4A98-AA4D-520C026939E4}"/>
    <cellStyle name="Standard 2 2 2 2" xfId="44" xr:uid="{00000000-0005-0000-0000-000012000000}"/>
    <cellStyle name="Standard 2 2 2 3" xfId="58" xr:uid="{00000000-0005-0000-0000-00006C000000}"/>
    <cellStyle name="Standard 2 2 3" xfId="28" xr:uid="{00000000-0005-0000-0000-00000A000000}"/>
    <cellStyle name="Standard 2 2 4" xfId="67" xr:uid="{00000000-0005-0000-0000-00006B000000}"/>
    <cellStyle name="Standard 2 3" xfId="15" xr:uid="{00000000-0005-0000-0000-000005000000}"/>
    <cellStyle name="Standard 2 3 2" xfId="38" xr:uid="{00000000-0005-0000-0000-00000F000000}"/>
    <cellStyle name="Standard 2 3 3" xfId="54" xr:uid="{00000000-0005-0000-0000-00006D000000}"/>
    <cellStyle name="Standard 2 4" xfId="60" xr:uid="{00000000-0005-0000-0000-00006A000000}"/>
    <cellStyle name="Standard 3" xfId="4" xr:uid="{00000000-0005-0000-0000-000006000000}"/>
    <cellStyle name="Standard 3 2" xfId="8" xr:uid="{00000000-0005-0000-0000-000007000000}"/>
    <cellStyle name="Standard 3 2 2" xfId="37" xr:uid="{00000000-0005-0000-0000-000008000000}"/>
    <cellStyle name="Standard 3 2 3" xfId="66" xr:uid="{00000000-0005-0000-0000-00006F000000}"/>
    <cellStyle name="Standard 3 3" xfId="35" xr:uid="{00000000-0005-0000-0000-000004000000}"/>
    <cellStyle name="Standard 3 4" xfId="72" xr:uid="{00000000-0005-0000-0000-00006E000000}"/>
    <cellStyle name="Standard 4" xfId="5" xr:uid="{00000000-0005-0000-0000-000008000000}"/>
    <cellStyle name="Standard 4 2" xfId="51" xr:uid="{00000000-0005-0000-0000-000005000000}"/>
    <cellStyle name="Standard 4 3" xfId="70" xr:uid="{00000000-0005-0000-0000-000070000000}"/>
    <cellStyle name="Standard 5" xfId="6" xr:uid="{00000000-0005-0000-0000-000009000000}"/>
    <cellStyle name="Standard 5 2" xfId="7" xr:uid="{00000000-0005-0000-0000-00000A000000}"/>
    <cellStyle name="Standard 5 2 2" xfId="12" xr:uid="{00000000-0005-0000-0000-00000B000000}"/>
    <cellStyle name="Standard 5 2 2 2" xfId="19" xr:uid="{870E4533-5260-4236-B75A-65768348600C}"/>
    <cellStyle name="Standard 5 2 2 2 2" xfId="46" xr:uid="{00000000-0005-0000-0000-000013000000}"/>
    <cellStyle name="Standard 5 2 2 2 3" xfId="62" xr:uid="{00000000-0005-0000-0000-000074000000}"/>
    <cellStyle name="Standard 5 2 2 3" xfId="30" xr:uid="{00000000-0005-0000-0000-00000C000000}"/>
    <cellStyle name="Standard 5 2 2 4" xfId="59" xr:uid="{00000000-0005-0000-0000-000073000000}"/>
    <cellStyle name="Standard 5 2 3" xfId="13" xr:uid="{00000000-0005-0000-0000-00000C000000}"/>
    <cellStyle name="Standard 5 2 3 2" xfId="31" xr:uid="{00000000-0005-0000-0000-00000D000000}"/>
    <cellStyle name="Standard 5 2 3 3" xfId="63" xr:uid="{00000000-0005-0000-0000-000075000000}"/>
    <cellStyle name="Standard 5 2 4" xfId="61" xr:uid="{00000000-0005-0000-0000-000072000000}"/>
    <cellStyle name="Standard 5 3" xfId="11" xr:uid="{00000000-0005-0000-0000-00000D000000}"/>
    <cellStyle name="Standard 5 3 2" xfId="20" xr:uid="{EB85E677-71CC-4E95-B4B2-B5577D5519A4}"/>
    <cellStyle name="Standard 5 3 2 2" xfId="33" xr:uid="{00000000-0005-0000-0000-000014000000}"/>
    <cellStyle name="Standard 5 3 2 3" xfId="65" xr:uid="{00000000-0005-0000-0000-000077000000}"/>
    <cellStyle name="Standard 5 3 3" xfId="32" xr:uid="{00000000-0005-0000-0000-00000B000000}"/>
    <cellStyle name="Standard 5 3 4" xfId="71" xr:uid="{00000000-0005-0000-0000-000076000000}"/>
    <cellStyle name="Standard 5 4" xfId="9" xr:uid="{00000000-0005-0000-0000-00000E000000}"/>
    <cellStyle name="Standard 5 4 2" xfId="43" xr:uid="{00000000-0005-0000-0000-000009000000}"/>
    <cellStyle name="Standard 5 4 3" xfId="52" xr:uid="{00000000-0005-0000-0000-000078000000}"/>
    <cellStyle name="Standard 5 5" xfId="53" xr:uid="{00000000-0005-0000-0000-000071000000}"/>
    <cellStyle name="Standard 6" xfId="14" xr:uid="{00000000-0005-0000-0000-00000F000000}"/>
    <cellStyle name="Standard 6 2" xfId="16" xr:uid="{00000000-0005-0000-0000-000010000000}"/>
    <cellStyle name="Standard 6 2 2" xfId="22" xr:uid="{0F6DA874-8256-45AB-9A1E-E19CF1E30ABD}"/>
    <cellStyle name="Standard 6 2 2 2" xfId="39" xr:uid="{00000000-0005-0000-0000-000016000000}"/>
    <cellStyle name="Standard 6 2 2 3" xfId="78" xr:uid="{00000000-0005-0000-0000-00007B000000}"/>
    <cellStyle name="Standard 6 2 3" xfId="42" xr:uid="{00000000-0005-0000-0000-000010000000}"/>
    <cellStyle name="Standard 6 2 4" xfId="69" xr:uid="{00000000-0005-0000-0000-00007A000000}"/>
    <cellStyle name="Standard 6 3" xfId="21" xr:uid="{FC646B25-6593-4C15-920B-8E8C48951524}"/>
    <cellStyle name="Standard 6 3 2" xfId="34" xr:uid="{00000000-0005-0000-0000-000015000000}"/>
    <cellStyle name="Standard 6 3 3" xfId="75" xr:uid="{00000000-0005-0000-0000-00007C000000}"/>
    <cellStyle name="Standard 6 4" xfId="29" xr:uid="{00000000-0005-0000-0000-00000E000000}"/>
    <cellStyle name="Standard 6 5" xfId="36" xr:uid="{00000000-0005-0000-0000-000079000000}"/>
    <cellStyle name="Standard 7" xfId="17" xr:uid="{F7CA0794-F292-4EF9-B09B-05B2701CB0C2}"/>
    <cellStyle name="Standard 7 2" xfId="25" xr:uid="{813AD590-B131-4D32-ADFF-33B32E87A3DC}"/>
    <cellStyle name="Standard 7 2 2" xfId="40" xr:uid="{00000000-0005-0000-0000-00001A000000}"/>
    <cellStyle name="Standard 7 2 3" xfId="57" xr:uid="{00000000-0005-0000-0000-000019000000}"/>
    <cellStyle name="Standard 7 2 4" xfId="80" xr:uid="{00000000-0005-0000-0000-00007E000000}"/>
    <cellStyle name="Standard 7 3" xfId="24" xr:uid="{236BCB92-FB93-4738-A184-985F3F494093}"/>
    <cellStyle name="Standard 7 3 2" xfId="41" xr:uid="{00000000-0005-0000-0000-00001B000000}"/>
    <cellStyle name="Standard 7 3 3" xfId="50" xr:uid="{00000000-0005-0000-0000-000018000000}"/>
    <cellStyle name="Standard 7 3 4" xfId="81" xr:uid="{00000000-0005-0000-0000-00007F000000}"/>
    <cellStyle name="Standard 7 4" xfId="23" xr:uid="{F1A191D4-FF4B-4239-A0C3-AC60D70BD0B5}"/>
    <cellStyle name="Standard 7 4 2" xfId="48" xr:uid="{00000000-0005-0000-0000-000017000000}"/>
    <cellStyle name="Standard 7 4 3" xfId="82" xr:uid="{00000000-0005-0000-0000-000080000000}"/>
    <cellStyle name="Standard 7 5" xfId="45" xr:uid="{00000000-0005-0000-0000-000011000000}"/>
    <cellStyle name="Standard 7 6" xfId="79" xr:uid="{00000000-0005-0000-0000-00007D000000}"/>
    <cellStyle name="Standard 8" xfId="26" xr:uid="{6F2CC7A0-B500-4FBF-852C-E6B345AD44A2}"/>
    <cellStyle name="Standard 8 2" xfId="47" xr:uid="{00000000-0005-0000-0000-00001A000000}"/>
    <cellStyle name="Standard 8 3" xfId="83" xr:uid="{00000000-0005-0000-0000-000081000000}"/>
    <cellStyle name="Standard 9" xfId="76" xr:uid="{00000000-0005-0000-0000-00006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2401"/>
  <sheetViews>
    <sheetView tabSelected="1" zoomScale="115" zoomScaleNormal="115" workbookViewId="0">
      <pane xSplit="15" ySplit="2" topLeftCell="P3" activePane="bottomRight" state="frozen"/>
      <selection pane="topRight"/>
      <selection pane="bottomLeft"/>
      <selection pane="bottomRight" activeCell="F12" sqref="F12"/>
    </sheetView>
  </sheetViews>
  <sheetFormatPr baseColWidth="10" defaultColWidth="11.44140625" defaultRowHeight="13.2"/>
  <cols>
    <col min="1" max="1" width="4.6640625" style="1" hidden="1" customWidth="1"/>
    <col min="2" max="2" width="4.88671875" style="1" customWidth="1"/>
    <col min="3" max="3" width="7" style="1" hidden="1" customWidth="1"/>
    <col min="4" max="4" width="25.44140625" style="98" customWidth="1"/>
    <col min="5" max="5" width="26.33203125" style="98" customWidth="1"/>
    <col min="6" max="7" width="3.33203125" style="105" customWidth="1"/>
    <col min="8" max="15" width="3" style="1" hidden="1" customWidth="1"/>
    <col min="16" max="99" width="3.33203125" style="169" customWidth="1"/>
    <col min="100" max="16384" width="11.44140625" style="1"/>
  </cols>
  <sheetData>
    <row r="1" spans="1:99" ht="27.75" customHeight="1">
      <c r="A1" s="130"/>
      <c r="B1" s="229" t="s">
        <v>111</v>
      </c>
      <c r="C1" s="230"/>
      <c r="D1" s="230"/>
      <c r="E1" s="230"/>
      <c r="F1" s="214" t="s">
        <v>26</v>
      </c>
      <c r="G1" s="216"/>
      <c r="H1" s="76"/>
      <c r="I1" s="76"/>
      <c r="J1" s="76"/>
      <c r="K1" s="131"/>
      <c r="L1" s="131"/>
      <c r="M1" s="131" t="str">
        <f t="array" ref="M1">Stamm!A1</f>
        <v>Vereine</v>
      </c>
      <c r="N1" s="131"/>
      <c r="O1" s="131"/>
      <c r="P1" s="214" t="s">
        <v>85</v>
      </c>
      <c r="Q1" s="215"/>
      <c r="R1" s="216"/>
      <c r="S1" s="214" t="s">
        <v>82</v>
      </c>
      <c r="T1" s="215"/>
      <c r="U1" s="216"/>
      <c r="V1" s="214" t="s">
        <v>92</v>
      </c>
      <c r="W1" s="215"/>
      <c r="X1" s="216"/>
      <c r="Y1" s="214" t="s">
        <v>94</v>
      </c>
      <c r="Z1" s="215"/>
      <c r="AA1" s="216"/>
      <c r="AB1" s="214" t="s">
        <v>97</v>
      </c>
      <c r="AC1" s="215"/>
      <c r="AD1" s="216"/>
      <c r="AE1" s="214" t="s">
        <v>106</v>
      </c>
      <c r="AF1" s="215"/>
      <c r="AG1" s="216"/>
      <c r="AH1" s="214" t="s">
        <v>89</v>
      </c>
      <c r="AI1" s="215"/>
      <c r="AJ1" s="216"/>
      <c r="AK1" s="214" t="s">
        <v>86</v>
      </c>
      <c r="AL1" s="215"/>
      <c r="AM1" s="216"/>
      <c r="AN1" s="214" t="s">
        <v>87</v>
      </c>
      <c r="AO1" s="215"/>
      <c r="AP1" s="216"/>
      <c r="AQ1" s="214" t="s">
        <v>88</v>
      </c>
      <c r="AR1" s="215"/>
      <c r="AS1" s="216"/>
      <c r="AT1" s="214" t="s">
        <v>102</v>
      </c>
      <c r="AU1" s="215"/>
      <c r="AV1" s="216"/>
      <c r="AW1" s="214" t="s">
        <v>103</v>
      </c>
      <c r="AX1" s="215"/>
      <c r="AY1" s="216"/>
      <c r="AZ1" s="214" t="s">
        <v>98</v>
      </c>
      <c r="BA1" s="215"/>
      <c r="BB1" s="216"/>
      <c r="BC1" s="214" t="s">
        <v>112</v>
      </c>
      <c r="BD1" s="215"/>
      <c r="BE1" s="216"/>
      <c r="BF1" s="214" t="s">
        <v>91</v>
      </c>
      <c r="BG1" s="215"/>
      <c r="BH1" s="216"/>
      <c r="BI1" s="214" t="s">
        <v>100</v>
      </c>
      <c r="BJ1" s="215"/>
      <c r="BK1" s="216"/>
      <c r="BL1" s="214" t="s">
        <v>113</v>
      </c>
      <c r="BM1" s="215"/>
      <c r="BN1" s="216"/>
      <c r="BO1" s="214" t="s">
        <v>90</v>
      </c>
      <c r="BP1" s="215"/>
      <c r="BQ1" s="216"/>
      <c r="BR1" s="214" t="s">
        <v>104</v>
      </c>
      <c r="BS1" s="215"/>
      <c r="BT1" s="216"/>
      <c r="BU1" s="214" t="s">
        <v>105</v>
      </c>
      <c r="BV1" s="215"/>
      <c r="BW1" s="216"/>
      <c r="BX1" s="214" t="s">
        <v>99</v>
      </c>
      <c r="BY1" s="215"/>
      <c r="BZ1" s="216"/>
      <c r="CA1" s="214" t="s">
        <v>101</v>
      </c>
      <c r="CB1" s="215"/>
      <c r="CC1" s="216"/>
      <c r="CD1" s="214" t="s">
        <v>114</v>
      </c>
      <c r="CE1" s="215"/>
      <c r="CF1" s="216"/>
      <c r="CG1" s="214" t="s">
        <v>95</v>
      </c>
      <c r="CH1" s="215"/>
      <c r="CI1" s="216"/>
      <c r="CJ1" s="214" t="s">
        <v>83</v>
      </c>
      <c r="CK1" s="215"/>
      <c r="CL1" s="216"/>
      <c r="CM1" s="214" t="s">
        <v>93</v>
      </c>
      <c r="CN1" s="215"/>
      <c r="CO1" s="216"/>
      <c r="CP1" s="214" t="s">
        <v>84</v>
      </c>
      <c r="CQ1" s="215"/>
      <c r="CR1" s="216"/>
      <c r="CS1" s="214" t="s">
        <v>96</v>
      </c>
      <c r="CT1" s="215"/>
      <c r="CU1" s="216"/>
    </row>
    <row r="2" spans="1:99" ht="13.8" thickBot="1">
      <c r="A2" s="7"/>
      <c r="B2" s="8" t="s">
        <v>1</v>
      </c>
      <c r="C2" s="5" t="s">
        <v>2</v>
      </c>
      <c r="D2" s="122" t="s">
        <v>3</v>
      </c>
      <c r="E2" s="122" t="s">
        <v>4</v>
      </c>
      <c r="F2" s="233" t="s">
        <v>5</v>
      </c>
      <c r="G2" s="234"/>
      <c r="H2" s="5" t="s">
        <v>6</v>
      </c>
      <c r="I2" s="5" t="s">
        <v>7</v>
      </c>
      <c r="J2" s="5"/>
      <c r="K2" s="5"/>
      <c r="L2" s="5"/>
      <c r="M2" s="5" t="str">
        <f t="array" ref="M2:M19">Stamm!A2:A19</f>
        <v>BV Borussia 09 Dortmund</v>
      </c>
      <c r="N2" s="5">
        <v>1</v>
      </c>
      <c r="O2" s="5"/>
      <c r="P2" s="206" t="s">
        <v>69</v>
      </c>
      <c r="Q2" s="207"/>
      <c r="R2" s="123" t="s">
        <v>15</v>
      </c>
      <c r="S2" s="206" t="s">
        <v>69</v>
      </c>
      <c r="T2" s="207"/>
      <c r="U2" s="123" t="s">
        <v>15</v>
      </c>
      <c r="V2" s="206" t="s">
        <v>69</v>
      </c>
      <c r="W2" s="207"/>
      <c r="X2" s="123" t="s">
        <v>15</v>
      </c>
      <c r="Y2" s="206" t="s">
        <v>69</v>
      </c>
      <c r="Z2" s="207"/>
      <c r="AA2" s="123" t="s">
        <v>15</v>
      </c>
      <c r="AB2" s="206" t="s">
        <v>69</v>
      </c>
      <c r="AC2" s="207"/>
      <c r="AD2" s="123" t="s">
        <v>15</v>
      </c>
      <c r="AE2" s="206" t="s">
        <v>69</v>
      </c>
      <c r="AF2" s="207"/>
      <c r="AG2" s="123" t="s">
        <v>15</v>
      </c>
      <c r="AH2" s="206" t="s">
        <v>69</v>
      </c>
      <c r="AI2" s="207"/>
      <c r="AJ2" s="123" t="s">
        <v>15</v>
      </c>
      <c r="AK2" s="206" t="s">
        <v>69</v>
      </c>
      <c r="AL2" s="207"/>
      <c r="AM2" s="123" t="s">
        <v>15</v>
      </c>
      <c r="AN2" s="206" t="s">
        <v>69</v>
      </c>
      <c r="AO2" s="207"/>
      <c r="AP2" s="123" t="s">
        <v>15</v>
      </c>
      <c r="AQ2" s="206" t="s">
        <v>69</v>
      </c>
      <c r="AR2" s="207"/>
      <c r="AS2" s="123" t="s">
        <v>15</v>
      </c>
      <c r="AT2" s="206" t="s">
        <v>69</v>
      </c>
      <c r="AU2" s="207"/>
      <c r="AV2" s="123" t="s">
        <v>15</v>
      </c>
      <c r="AW2" s="206" t="s">
        <v>69</v>
      </c>
      <c r="AX2" s="207"/>
      <c r="AY2" s="123" t="s">
        <v>15</v>
      </c>
      <c r="AZ2" s="206" t="s">
        <v>69</v>
      </c>
      <c r="BA2" s="207"/>
      <c r="BB2" s="123" t="s">
        <v>15</v>
      </c>
      <c r="BC2" s="206" t="s">
        <v>69</v>
      </c>
      <c r="BD2" s="207"/>
      <c r="BE2" s="123" t="s">
        <v>15</v>
      </c>
      <c r="BF2" s="206" t="s">
        <v>69</v>
      </c>
      <c r="BG2" s="207"/>
      <c r="BH2" s="123" t="s">
        <v>15</v>
      </c>
      <c r="BI2" s="206" t="s">
        <v>69</v>
      </c>
      <c r="BJ2" s="207"/>
      <c r="BK2" s="123" t="s">
        <v>15</v>
      </c>
      <c r="BL2" s="206" t="s">
        <v>69</v>
      </c>
      <c r="BM2" s="207"/>
      <c r="BN2" s="123" t="s">
        <v>15</v>
      </c>
      <c r="BO2" s="206" t="s">
        <v>69</v>
      </c>
      <c r="BP2" s="207"/>
      <c r="BQ2" s="123" t="s">
        <v>15</v>
      </c>
      <c r="BR2" s="206" t="s">
        <v>69</v>
      </c>
      <c r="BS2" s="207"/>
      <c r="BT2" s="123" t="s">
        <v>15</v>
      </c>
      <c r="BU2" s="206" t="s">
        <v>69</v>
      </c>
      <c r="BV2" s="207"/>
      <c r="BW2" s="123" t="s">
        <v>15</v>
      </c>
      <c r="BX2" s="217" t="s">
        <v>69</v>
      </c>
      <c r="BY2" s="218"/>
      <c r="BZ2" s="123" t="s">
        <v>15</v>
      </c>
      <c r="CA2" s="206" t="s">
        <v>69</v>
      </c>
      <c r="CB2" s="207"/>
      <c r="CC2" s="123" t="s">
        <v>15</v>
      </c>
      <c r="CD2" s="206" t="s">
        <v>69</v>
      </c>
      <c r="CE2" s="207"/>
      <c r="CF2" s="123" t="s">
        <v>15</v>
      </c>
      <c r="CG2" s="206" t="s">
        <v>69</v>
      </c>
      <c r="CH2" s="207"/>
      <c r="CI2" s="123" t="s">
        <v>15</v>
      </c>
      <c r="CJ2" s="206" t="s">
        <v>69</v>
      </c>
      <c r="CK2" s="207"/>
      <c r="CL2" s="123" t="s">
        <v>15</v>
      </c>
      <c r="CM2" s="206" t="s">
        <v>69</v>
      </c>
      <c r="CN2" s="207"/>
      <c r="CO2" s="123" t="s">
        <v>15</v>
      </c>
      <c r="CP2" s="206" t="s">
        <v>69</v>
      </c>
      <c r="CQ2" s="207"/>
      <c r="CR2" s="123" t="s">
        <v>15</v>
      </c>
      <c r="CS2" s="206" t="s">
        <v>69</v>
      </c>
      <c r="CT2" s="207"/>
      <c r="CU2" s="123" t="s">
        <v>15</v>
      </c>
    </row>
    <row r="3" spans="1:99" ht="12.75" customHeight="1">
      <c r="A3" s="130">
        <v>1</v>
      </c>
      <c r="B3" s="228">
        <v>1</v>
      </c>
      <c r="C3" s="124">
        <f>IF(ISBLANK(F3)=FALSE,(H3-1)*18+I3-1,#N/A)</f>
        <v>219</v>
      </c>
      <c r="D3" s="125" t="s">
        <v>66</v>
      </c>
      <c r="E3" s="126" t="s">
        <v>78</v>
      </c>
      <c r="F3" s="144">
        <v>5</v>
      </c>
      <c r="G3" s="155">
        <v>1</v>
      </c>
      <c r="H3" s="127">
        <f>VLOOKUP(D3,$M$2:$N$19,2,FALSE)</f>
        <v>13</v>
      </c>
      <c r="I3" s="128">
        <f>VLOOKUP(E3,$M$2:$N$19,2,FALSE)</f>
        <v>4</v>
      </c>
      <c r="J3" s="226" t="str">
        <f>IF(SUM(H3:I11)&lt;&gt;171,"F e h l e r","")</f>
        <v/>
      </c>
      <c r="K3" s="131"/>
      <c r="L3" s="131"/>
      <c r="M3" s="131" t="str">
        <v>SV Werder Bremen</v>
      </c>
      <c r="N3" s="131">
        <v>2</v>
      </c>
      <c r="O3" s="131"/>
      <c r="P3" s="144">
        <v>1</v>
      </c>
      <c r="Q3" s="145">
        <v>3</v>
      </c>
      <c r="R3" s="129">
        <f>IF(OR(ISBLANK($F3),ISBLANK($G3),ISBLANK(P3),ISBLANK(Q3)),0,IF(AND(P3=$F3,Q3=$G3),3,IF(Q3-P3=$G3-$F3,2,IF(OR(AND(P3&gt;Q3,$F3&gt;$G3),AND(P3=Q3,$F3=$G3),AND(P3&lt;Q3,$F3&lt;$G3)),1,0))))</f>
        <v>0</v>
      </c>
      <c r="S3" s="144">
        <v>2</v>
      </c>
      <c r="T3" s="145">
        <v>0</v>
      </c>
      <c r="U3" s="129">
        <f>IF(OR(ISBLANK($F3),ISBLANK($G3),ISBLANK(S3),ISBLANK(T3)),0,IF(AND(S3=$F3,T3=$G3),3,IF(T3-S3=$G3-$F3,2,IF(OR(AND(S3&gt;T3,$F3&gt;$G3),AND(S3=T3,$F3=$G3),AND(S3&lt;T3,$F3&lt;$G3)),1,0))))</f>
        <v>1</v>
      </c>
      <c r="V3" s="144">
        <v>3</v>
      </c>
      <c r="W3" s="145">
        <v>1</v>
      </c>
      <c r="X3" s="129">
        <f>IF(OR(ISBLANK($F3),ISBLANK($G3),ISBLANK(V3),ISBLANK(W3)),0,IF(AND(V3=$F3,W3=$G3),3,IF(W3-V3=$G3-$F3,2,IF(OR(AND(V3&gt;W3,$F3&gt;$G3),AND(V3=W3,$F3=$G3),AND(V3&lt;W3,$F3&lt;$G3)),1,0))))</f>
        <v>1</v>
      </c>
      <c r="Y3" s="144">
        <v>2</v>
      </c>
      <c r="Z3" s="145">
        <v>0</v>
      </c>
      <c r="AA3" s="129">
        <f>IF(OR(ISBLANK($F3),ISBLANK($G3),ISBLANK(Y3),ISBLANK(Z3)),0,IF(AND(Y3=$F3,Z3=$G3),3,IF(Z3-Y3=$G3-$F3,2,IF(OR(AND(Y3&gt;Z3,$F3&gt;$G3),AND(Y3=Z3,$F3=$G3),AND(Y3&lt;Z3,$F3&lt;$G3)),1,0))))</f>
        <v>1</v>
      </c>
      <c r="AB3" s="144">
        <v>3</v>
      </c>
      <c r="AC3" s="145">
        <v>1</v>
      </c>
      <c r="AD3" s="129">
        <f>IF(OR(ISBLANK($F3),ISBLANK($G3),ISBLANK(AB3),ISBLANK(AC3)),0,IF(AND(AB3=$F3,AC3=$G3),3,IF(AC3-AB3=$G3-$F3,2,IF(OR(AND(AB3&gt;AC3,$F3&gt;$G3),AND(AB3=AC3,$F3=$G3),AND(AB3&lt;AC3,$F3&lt;$G3)),1,0))))</f>
        <v>1</v>
      </c>
      <c r="AE3" s="144">
        <v>3</v>
      </c>
      <c r="AF3" s="145">
        <v>1</v>
      </c>
      <c r="AG3" s="129">
        <f>IF(OR(ISBLANK($F3),ISBLANK($G3),ISBLANK(AE3),ISBLANK(AF3)),0,IF(AND(AE3=$F3,AF3=$G3),3,IF(AF3-AE3=$G3-$F3,2,IF(OR(AND(AE3&gt;AF3,$F3&gt;$G3),AND(AE3=AF3,$F3=$G3),AND(AE3&lt;AF3,$F3&lt;$G3)),1,0))))</f>
        <v>1</v>
      </c>
      <c r="AH3" s="144">
        <v>3</v>
      </c>
      <c r="AI3" s="145">
        <v>2</v>
      </c>
      <c r="AJ3" s="129">
        <f>IF(OR(ISBLANK($F3),ISBLANK($G3),ISBLANK(AH3),ISBLANK(AI3)),0,IF(AND(AH3=$F3,AI3=$G3),3,IF(AI3-AH3=$G3-$F3,2,IF(OR(AND(AH3&gt;AI3,$F3&gt;$G3),AND(AH3=AI3,$F3=$G3),AND(AH3&lt;AI3,$F3&lt;$G3)),1,0))))</f>
        <v>1</v>
      </c>
      <c r="AK3" s="144">
        <v>3</v>
      </c>
      <c r="AL3" s="145">
        <v>1</v>
      </c>
      <c r="AM3" s="129">
        <f>IF(OR(ISBLANK($F3),ISBLANK($G3),ISBLANK(AK3),ISBLANK(AL3)),0,IF(AND(AK3=$F3,AL3=$G3),3,IF(AL3-AK3=$G3-$F3,2,IF(OR(AND(AK3&gt;AL3,$F3&gt;$G3),AND(AK3=AL3,$F3=$G3),AND(AK3&lt;AL3,$F3&lt;$G3)),1,0))))</f>
        <v>1</v>
      </c>
      <c r="AN3" s="144">
        <v>4</v>
      </c>
      <c r="AO3" s="145">
        <v>1</v>
      </c>
      <c r="AP3" s="129">
        <f>IF(OR(ISBLANK($F3),ISBLANK($G3),ISBLANK(AN3),ISBLANK(AO3)),0,IF(AND(AN3=$F3,AO3=$G3),3,IF(AO3-AN3=$G3-$F3,2,IF(OR(AND(AN3&gt;AO3,$F3&gt;$G3),AND(AN3=AO3,$F3=$G3),AND(AN3&lt;AO3,$F3&lt;$G3)),1,0))))</f>
        <v>1</v>
      </c>
      <c r="AQ3" s="144">
        <v>3</v>
      </c>
      <c r="AR3" s="145">
        <v>1</v>
      </c>
      <c r="AS3" s="129">
        <f>IF(OR(ISBLANK($F3),ISBLANK($G3),ISBLANK(AQ3),ISBLANK(AR3)),0,IF(AND(AQ3=$F3,AR3=$G3),3,IF(AR3-AQ3=$G3-$F3,2,IF(OR(AND(AQ3&gt;AR3,$F3&gt;$G3),AND(AQ3=AR3,$F3=$G3),AND(AQ3&lt;AR3,$F3&lt;$G3)),1,0))))</f>
        <v>1</v>
      </c>
      <c r="AT3" s="144">
        <v>3</v>
      </c>
      <c r="AU3" s="145">
        <v>1</v>
      </c>
      <c r="AV3" s="129">
        <f>IF(OR(ISBLANK($F3),ISBLANK($G3),ISBLANK(AT3),ISBLANK(AU3)),0,IF(AND(AT3=$F3,AU3=$G3),3,IF(AU3-AT3=$G3-$F3,2,IF(OR(AND(AT3&gt;AU3,$F3&gt;$G3),AND(AT3=AU3,$F3=$G3),AND(AT3&lt;AU3,$F3&lt;$G3)),1,0))))</f>
        <v>1</v>
      </c>
      <c r="AW3" s="144">
        <v>4</v>
      </c>
      <c r="AX3" s="145">
        <v>1</v>
      </c>
      <c r="AY3" s="129">
        <f>IF(OR(ISBLANK($F3),ISBLANK($G3),ISBLANK(AW3),ISBLANK(AX3)),0,IF(AND(AW3=$F3,AX3=$G3),3,IF(AX3-AW3=$G3-$F3,2,IF(OR(AND(AW3&gt;AX3,$F3&gt;$G3),AND(AW3=AX3,$F3=$G3),AND(AW3&lt;AX3,$F3&lt;$G3)),1,0))))</f>
        <v>1</v>
      </c>
      <c r="AZ3" s="144">
        <v>3</v>
      </c>
      <c r="BA3" s="145">
        <v>1</v>
      </c>
      <c r="BB3" s="129">
        <f>IF(OR(ISBLANK($F3),ISBLANK($G3),ISBLANK(AZ3),ISBLANK(BA3)),0,IF(AND(AZ3=$F3,BA3=$G3),3,IF(BA3-AZ3=$G3-$F3,2,IF(OR(AND(AZ3&gt;BA3,$F3&gt;$G3),AND(AZ3=BA3,$F3=$G3),AND(AZ3&lt;BA3,$F3&lt;$G3)),1,0))))</f>
        <v>1</v>
      </c>
      <c r="BC3" s="144">
        <v>2</v>
      </c>
      <c r="BD3" s="145">
        <v>1</v>
      </c>
      <c r="BE3" s="129">
        <f>IF(OR(ISBLANK($F3),ISBLANK($G3),ISBLANK(BC3),ISBLANK(BD3)),0,IF(AND(BC3=$F3,BD3=$G3),3,IF(BD3-BC3=$G3-$F3,2,IF(OR(AND(BC3&gt;BD3,$F3&gt;$G3),AND(BC3=BD3,$F3=$G3),AND(BC3&lt;BD3,$F3&lt;$G3)),1,0))))</f>
        <v>1</v>
      </c>
      <c r="BF3" s="172">
        <v>3</v>
      </c>
      <c r="BG3" s="173">
        <v>1</v>
      </c>
      <c r="BH3" s="129">
        <f>IF(OR(ISBLANK($F3),ISBLANK($G3),ISBLANK(BF3),ISBLANK(BG3)),0,IF(AND(BF3=$F3,BG3=$G3),3,IF(BG3-BF3=$G3-$F3,2,IF(OR(AND(BF3&gt;BG3,$F3&gt;$G3),AND(BF3=BG3,$F3=$G3),AND(BF3&lt;BG3,$F3&lt;$G3)),1,0))))</f>
        <v>1</v>
      </c>
      <c r="BI3" s="144">
        <v>3</v>
      </c>
      <c r="BJ3" s="145">
        <v>1</v>
      </c>
      <c r="BK3" s="129">
        <f>IF(OR(ISBLANK($F3),ISBLANK($G3),ISBLANK(BI3),ISBLANK(BJ3)),0,IF(AND(BI3=$F3,BJ3=$G3),3,IF(BJ3-BI3=$G3-$F3,2,IF(OR(AND(BI3&gt;BJ3,$F3&gt;$G3),AND(BI3=BJ3,$F3=$G3),AND(BI3&lt;BJ3,$F3&lt;$G3)),1,0))))</f>
        <v>1</v>
      </c>
      <c r="BL3" s="144">
        <v>3</v>
      </c>
      <c r="BM3" s="145">
        <v>1</v>
      </c>
      <c r="BN3" s="129">
        <f>IF(OR(ISBLANK($F3),ISBLANK($G3),ISBLANK(BL3),ISBLANK(BM3)),0,IF(AND(BL3=$F3,BM3=$G3),3,IF(BM3-BL3=$G3-$F3,2,IF(OR(AND(BL3&gt;BM3,$F3&gt;$G3),AND(BL3=BM3,$F3=$G3),AND(BL3&lt;BM3,$F3&lt;$G3)),1,0))))</f>
        <v>1</v>
      </c>
      <c r="BO3" s="144">
        <v>3</v>
      </c>
      <c r="BP3" s="145">
        <v>1</v>
      </c>
      <c r="BQ3" s="129">
        <f>IF(OR(ISBLANK($F3),ISBLANK($G3),ISBLANK(BO3),ISBLANK(BP3)),0,IF(AND(BO3=$F3,BP3=$G3),3,IF(BP3-BO3=$G3-$F3,2,IF(OR(AND(BO3&gt;BP3,$F3&gt;$G3),AND(BO3=BP3,$F3=$G3),AND(BO3&lt;BP3,$F3&lt;$G3)),1,0))))</f>
        <v>1</v>
      </c>
      <c r="BR3" s="144">
        <v>2</v>
      </c>
      <c r="BS3" s="145">
        <v>1</v>
      </c>
      <c r="BT3" s="129">
        <f>IF(OR(ISBLANK($F3),ISBLANK($G3),ISBLANK(BR3),ISBLANK(BS3)),0,IF(AND(BR3=$F3,BS3=$G3),3,IF(BS3-BR3=$G3-$F3,2,IF(OR(AND(BR3&gt;BS3,$F3&gt;$G3),AND(BR3=BS3,$F3=$G3),AND(BR3&lt;BS3,$F3&lt;$G3)),1,0))))</f>
        <v>1</v>
      </c>
      <c r="BU3" s="144">
        <v>3</v>
      </c>
      <c r="BV3" s="145">
        <v>1</v>
      </c>
      <c r="BW3" s="129">
        <f>IF(OR(ISBLANK($F3),ISBLANK($G3),ISBLANK(BU3),ISBLANK(BV3)),0,IF(AND(BU3=$F3,BV3=$G3),3,IF(BV3-BU3=$G3-$F3,2,IF(OR(AND(BU3&gt;BV3,$F3&gt;$G3),AND(BU3=BV3,$F3=$G3),AND(BU3&lt;BV3,$F3&lt;$G3)),1,0))))</f>
        <v>1</v>
      </c>
      <c r="BX3" s="174">
        <v>3</v>
      </c>
      <c r="BY3" s="175">
        <v>0</v>
      </c>
      <c r="BZ3" s="129">
        <f>IF(OR(ISBLANK($F3),ISBLANK($G3),ISBLANK(BX3),ISBLANK(BY3)),0,IF(AND(BX3=$F3,BY3=$G3),3,IF(BY3-BX3=$G3-$F3,2,IF(OR(AND(BX3&gt;BY3,$F3&gt;$G3),AND(BX3=BY3,$F3=$G3),AND(BX3&lt;BY3,$F3&lt;$G3)),1,0))))</f>
        <v>1</v>
      </c>
      <c r="CA3" s="144">
        <v>2</v>
      </c>
      <c r="CB3" s="145">
        <v>2</v>
      </c>
      <c r="CC3" s="129">
        <f>IF(OR(ISBLANK($F3),ISBLANK($G3),ISBLANK(CA3),ISBLANK(CB3)),0,IF(AND(CA3=$F3,CB3=$G3),3,IF(CB3-CA3=$G3-$F3,2,IF(OR(AND(CA3&gt;CB3,$F3&gt;$G3),AND(CA3=CB3,$F3=$G3),AND(CA3&lt;CB3,$F3&lt;$G3)),1,0))))</f>
        <v>0</v>
      </c>
      <c r="CD3" s="144">
        <v>2</v>
      </c>
      <c r="CE3" s="145">
        <v>1</v>
      </c>
      <c r="CF3" s="129">
        <f>IF(OR(ISBLANK($F3),ISBLANK($G3),ISBLANK(CD3),ISBLANK(CE3)),0,IF(AND(CD3=$F3,CE3=$G3),3,IF(CE3-CD3=$G3-$F3,2,IF(OR(AND(CD3&gt;CE3,$F3&gt;$G3),AND(CD3=CE3,$F3=$G3),AND(CD3&lt;CE3,$F3&lt;$G3)),1,0))))</f>
        <v>1</v>
      </c>
      <c r="CG3" s="144">
        <v>2</v>
      </c>
      <c r="CH3" s="145">
        <v>0</v>
      </c>
      <c r="CI3" s="129">
        <f>IF(OR(ISBLANK($F3),ISBLANK($G3),ISBLANK(CG3),ISBLANK(CH3)),0,IF(AND(CG3=$F3,CH3=$G3),3,IF(CH3-CG3=$G3-$F3,2,IF(OR(AND(CG3&gt;CH3,$F3&gt;$G3),AND(CG3=CH3,$F3=$G3),AND(CG3&lt;CH3,$F3&lt;$G3)),1,0))))</f>
        <v>1</v>
      </c>
      <c r="CJ3" s="176">
        <v>3</v>
      </c>
      <c r="CK3" s="177">
        <v>1</v>
      </c>
      <c r="CL3" s="129">
        <f>IF(OR(ISBLANK($F3),ISBLANK($G3),ISBLANK(CJ3),ISBLANK(CK3)),0,IF(AND(CJ3=$F3,CK3=$G3),3,IF(CK3-CJ3=$G3-$F3,2,IF(OR(AND(CJ3&gt;CK3,$F3&gt;$G3),AND(CJ3=CK3,$F3=$G3),AND(CJ3&lt;CK3,$F3&lt;$G3)),1,0))))</f>
        <v>1</v>
      </c>
      <c r="CM3" s="144">
        <v>2</v>
      </c>
      <c r="CN3" s="145">
        <v>1</v>
      </c>
      <c r="CO3" s="129">
        <f>IF(OR(ISBLANK($F3),ISBLANK($G3),ISBLANK(CM3),ISBLANK(CN3)),0,IF(AND(CM3=$F3,CN3=$G3),3,IF(CN3-CM3=$G3-$F3,2,IF(OR(AND(CM3&gt;CN3,$F3&gt;$G3),AND(CM3=CN3,$F3=$G3),AND(CM3&lt;CN3,$F3&lt;$G3)),1,0))))</f>
        <v>1</v>
      </c>
      <c r="CP3" s="144">
        <v>2</v>
      </c>
      <c r="CQ3" s="145">
        <v>1</v>
      </c>
      <c r="CR3" s="129">
        <f>IF(OR(ISBLANK($F3),ISBLANK($G3),ISBLANK(CP3),ISBLANK(CQ3)),0,IF(AND(CP3=$F3,CQ3=$G3),3,IF(CQ3-CP3=$G3-$F3,2,IF(OR(AND(CP3&gt;CQ3,$F3&gt;$G3),AND(CP3=CQ3,$F3=$G3),AND(CP3&lt;CQ3,$F3&lt;$G3)),1,0))))</f>
        <v>1</v>
      </c>
      <c r="CS3" s="144">
        <v>3</v>
      </c>
      <c r="CT3" s="145">
        <v>1</v>
      </c>
      <c r="CU3" s="159">
        <f>IF(OR(ISBLANK($F3),ISBLANK($G3),ISBLANK(CS3),ISBLANK(CT3)),0,IF(AND(CS3=$F3,CT3=$G3),3,IF(CT3-CS3=$G3-$F3,2,IF(OR(AND(CS3&gt;CT3,$F3&gt;$G3),AND(CS3=CT3,$F3=$G3),AND(CS3&lt;CT3,$F3&lt;$G3)),1,0))))</f>
        <v>1</v>
      </c>
    </row>
    <row r="4" spans="1:99" ht="12.75" customHeight="1">
      <c r="A4" s="7">
        <v>1</v>
      </c>
      <c r="B4" s="220"/>
      <c r="C4" s="79">
        <f t="shared" ref="C4:C67" si="0">IF(ISBLANK(F4)=FALSE,(H4-1)*18+I4-1,#N/A)</f>
        <v>2</v>
      </c>
      <c r="D4" s="95" t="s">
        <v>68</v>
      </c>
      <c r="E4" s="170" t="s">
        <v>80</v>
      </c>
      <c r="F4" s="149">
        <v>2</v>
      </c>
      <c r="G4" s="111">
        <v>0</v>
      </c>
      <c r="H4" s="108">
        <f t="shared" ref="H4:I12" si="1">VLOOKUP(D4,$M$2:$N$19,2,FALSE)</f>
        <v>1</v>
      </c>
      <c r="I4" s="1">
        <f t="shared" si="1"/>
        <v>3</v>
      </c>
      <c r="J4" s="223"/>
      <c r="M4" s="1" t="str">
        <v>Hamburger SV</v>
      </c>
      <c r="N4" s="1">
        <v>3</v>
      </c>
      <c r="P4" s="149">
        <v>1</v>
      </c>
      <c r="Q4" s="178">
        <v>3</v>
      </c>
      <c r="R4" s="80">
        <f t="shared" ref="R4:R67" si="2">IF(OR(ISBLANK($F4),ISBLANK($G4),ISBLANK(P4),ISBLANK(Q4)),0,IF(AND(P4=$F4,Q4=$G4),3,IF(Q4-P4=$G4-$F4,2,IF(OR(AND(P4&gt;Q4,$F4&gt;$G4),AND(P4=Q4,$F4=$G4),AND(P4&lt;Q4,$F4&lt;$G4)),1,0))))</f>
        <v>0</v>
      </c>
      <c r="S4" s="149">
        <v>3</v>
      </c>
      <c r="T4" s="178">
        <v>1</v>
      </c>
      <c r="U4" s="80">
        <f t="shared" ref="U4:U67" si="3">IF(OR(ISBLANK($F4),ISBLANK($G4),ISBLANK(S4),ISBLANK(T4)),0,IF(AND(S4=$F4,T4=$G4),3,IF(T4-S4=$G4-$F4,2,IF(OR(AND(S4&gt;T4,$F4&gt;$G4),AND(S4=T4,$F4=$G4),AND(S4&lt;T4,$F4&lt;$G4)),1,0))))</f>
        <v>2</v>
      </c>
      <c r="V4" s="149">
        <v>3</v>
      </c>
      <c r="W4" s="178">
        <v>1</v>
      </c>
      <c r="X4" s="80">
        <f t="shared" ref="X4:X67" si="4">IF(OR(ISBLANK($F4),ISBLANK($G4),ISBLANK(V4),ISBLANK(W4)),0,IF(AND(V4=$F4,W4=$G4),3,IF(W4-V4=$G4-$F4,2,IF(OR(AND(V4&gt;W4,$F4&gt;$G4),AND(V4=W4,$F4=$G4),AND(V4&lt;W4,$F4&lt;$G4)),1,0))))</f>
        <v>2</v>
      </c>
      <c r="Y4" s="149">
        <v>2</v>
      </c>
      <c r="Z4" s="178">
        <v>1</v>
      </c>
      <c r="AA4" s="80">
        <f t="shared" ref="AA4:AA67" si="5">IF(OR(ISBLANK($F4),ISBLANK($G4),ISBLANK(Y4),ISBLANK(Z4)),0,IF(AND(Y4=$F4,Z4=$G4),3,IF(Z4-Y4=$G4-$F4,2,IF(OR(AND(Y4&gt;Z4,$F4&gt;$G4),AND(Y4=Z4,$F4=$G4),AND(Y4&lt;Z4,$F4&lt;$G4)),1,0))))</f>
        <v>1</v>
      </c>
      <c r="AB4" s="149">
        <v>3</v>
      </c>
      <c r="AC4" s="178">
        <v>1</v>
      </c>
      <c r="AD4" s="80">
        <f t="shared" ref="AD4:AD67" si="6">IF(OR(ISBLANK($F4),ISBLANK($G4),ISBLANK(AB4),ISBLANK(AC4)),0,IF(AND(AB4=$F4,AC4=$G4),3,IF(AC4-AB4=$G4-$F4,2,IF(OR(AND(AB4&gt;AC4,$F4&gt;$G4),AND(AB4=AC4,$F4=$G4),AND(AB4&lt;AC4,$F4&lt;$G4)),1,0))))</f>
        <v>2</v>
      </c>
      <c r="AE4" s="149">
        <v>3</v>
      </c>
      <c r="AF4" s="178">
        <v>0</v>
      </c>
      <c r="AG4" s="80">
        <f t="shared" ref="AG4:AG67" si="7">IF(OR(ISBLANK($F4),ISBLANK($G4),ISBLANK(AE4),ISBLANK(AF4)),0,IF(AND(AE4=$F4,AF4=$G4),3,IF(AF4-AE4=$G4-$F4,2,IF(OR(AND(AE4&gt;AF4,$F4&gt;$G4),AND(AE4=AF4,$F4=$G4),AND(AE4&lt;AF4,$F4&lt;$G4)),1,0))))</f>
        <v>1</v>
      </c>
      <c r="AH4" s="149">
        <v>4</v>
      </c>
      <c r="AI4" s="178">
        <v>1</v>
      </c>
      <c r="AJ4" s="80">
        <f t="shared" ref="AJ4:AJ67" si="8">IF(OR(ISBLANK($F4),ISBLANK($G4),ISBLANK(AH4),ISBLANK(AI4)),0,IF(AND(AH4=$F4,AI4=$G4),3,IF(AI4-AH4=$G4-$F4,2,IF(OR(AND(AH4&gt;AI4,$F4&gt;$G4),AND(AH4=AI4,$F4=$G4),AND(AH4&lt;AI4,$F4&lt;$G4)),1,0))))</f>
        <v>1</v>
      </c>
      <c r="AK4" s="149">
        <v>2</v>
      </c>
      <c r="AL4" s="178">
        <v>0</v>
      </c>
      <c r="AM4" s="80">
        <f t="shared" ref="AM4:AM67" si="9">IF(OR(ISBLANK($F4),ISBLANK($G4),ISBLANK(AK4),ISBLANK(AL4)),0,IF(AND(AK4=$F4,AL4=$G4),3,IF(AL4-AK4=$G4-$F4,2,IF(OR(AND(AK4&gt;AL4,$F4&gt;$G4),AND(AK4=AL4,$F4=$G4),AND(AK4&lt;AL4,$F4&lt;$G4)),1,0))))</f>
        <v>3</v>
      </c>
      <c r="AN4" s="149">
        <v>3</v>
      </c>
      <c r="AO4" s="160">
        <v>0</v>
      </c>
      <c r="AP4" s="80">
        <f t="shared" ref="AP4:AP67" si="10">IF(OR(ISBLANK($F4),ISBLANK($G4),ISBLANK(AN4),ISBLANK(AO4)),0,IF(AND(AN4=$F4,AO4=$G4),3,IF(AO4-AN4=$G4-$F4,2,IF(OR(AND(AN4&gt;AO4,$F4&gt;$G4),AND(AN4=AO4,$F4=$G4),AND(AN4&lt;AO4,$F4&lt;$G4)),1,0))))</f>
        <v>1</v>
      </c>
      <c r="AQ4" s="149">
        <v>2</v>
      </c>
      <c r="AR4" s="160">
        <v>1</v>
      </c>
      <c r="AS4" s="80">
        <f t="shared" ref="AS4:AS67" si="11">IF(OR(ISBLANK($F4),ISBLANK($G4),ISBLANK(AQ4),ISBLANK(AR4)),0,IF(AND(AQ4=$F4,AR4=$G4),3,IF(AR4-AQ4=$G4-$F4,2,IF(OR(AND(AQ4&gt;AR4,$F4&gt;$G4),AND(AQ4=AR4,$F4=$G4),AND(AQ4&lt;AR4,$F4&lt;$G4)),1,0))))</f>
        <v>1</v>
      </c>
      <c r="AT4" s="149">
        <v>2</v>
      </c>
      <c r="AU4" s="178">
        <v>0</v>
      </c>
      <c r="AV4" s="80">
        <f t="shared" ref="AV4:AV67" si="12">IF(OR(ISBLANK($F4),ISBLANK($G4),ISBLANK(AT4),ISBLANK(AU4)),0,IF(AND(AT4=$F4,AU4=$G4),3,IF(AU4-AT4=$G4-$F4,2,IF(OR(AND(AT4&gt;AU4,$F4&gt;$G4),AND(AT4=AU4,$F4=$G4),AND(AT4&lt;AU4,$F4&lt;$G4)),1,0))))</f>
        <v>3</v>
      </c>
      <c r="AW4" s="149">
        <v>1</v>
      </c>
      <c r="AX4" s="178">
        <v>1</v>
      </c>
      <c r="AY4" s="80">
        <f t="shared" ref="AY4:AY67" si="13">IF(OR(ISBLANK($F4),ISBLANK($G4),ISBLANK(AW4),ISBLANK(AX4)),0,IF(AND(AW4=$F4,AX4=$G4),3,IF(AX4-AW4=$G4-$F4,2,IF(OR(AND(AW4&gt;AX4,$F4&gt;$G4),AND(AW4=AX4,$F4=$G4),AND(AW4&lt;AX4,$F4&lt;$G4)),1,0))))</f>
        <v>0</v>
      </c>
      <c r="AZ4" s="149">
        <v>2</v>
      </c>
      <c r="BA4" s="160">
        <v>1</v>
      </c>
      <c r="BB4" s="80">
        <f t="shared" ref="BB4:BB67" si="14">IF(OR(ISBLANK($F4),ISBLANK($G4),ISBLANK(AZ4),ISBLANK(BA4)),0,IF(AND(AZ4=$F4,BA4=$G4),3,IF(BA4-AZ4=$G4-$F4,2,IF(OR(AND(AZ4&gt;BA4,$F4&gt;$G4),AND(AZ4=BA4,$F4=$G4),AND(AZ4&lt;BA4,$F4&lt;$G4)),1,0))))</f>
        <v>1</v>
      </c>
      <c r="BC4" s="149">
        <v>2</v>
      </c>
      <c r="BD4" s="160">
        <v>1</v>
      </c>
      <c r="BE4" s="80">
        <f t="shared" ref="BE4:BE67" si="15">IF(OR(ISBLANK($F4),ISBLANK($G4),ISBLANK(BC4),ISBLANK(BD4)),0,IF(AND(BC4=$F4,BD4=$G4),3,IF(BD4-BC4=$G4-$F4,2,IF(OR(AND(BC4&gt;BD4,$F4&gt;$G4),AND(BC4=BD4,$F4=$G4),AND(BC4&lt;BD4,$F4&lt;$G4)),1,0))))</f>
        <v>1</v>
      </c>
      <c r="BF4" s="179">
        <v>2</v>
      </c>
      <c r="BG4" s="180">
        <v>0</v>
      </c>
      <c r="BH4" s="80">
        <f t="shared" ref="BH4:BH67" si="16">IF(OR(ISBLANK($F4),ISBLANK($G4),ISBLANK(BF4),ISBLANK(BG4)),0,IF(AND(BF4=$F4,BG4=$G4),3,IF(BG4-BF4=$G4-$F4,2,IF(OR(AND(BF4&gt;BG4,$F4&gt;$G4),AND(BF4=BG4,$F4=$G4),AND(BF4&lt;BG4,$F4&lt;$G4)),1,0))))</f>
        <v>3</v>
      </c>
      <c r="BI4" s="149">
        <v>2</v>
      </c>
      <c r="BJ4" s="160">
        <v>0</v>
      </c>
      <c r="BK4" s="80">
        <f t="shared" ref="BK4:BK67" si="17">IF(OR(ISBLANK($F4),ISBLANK($G4),ISBLANK(BI4),ISBLANK(BJ4)),0,IF(AND(BI4=$F4,BJ4=$G4),3,IF(BJ4-BI4=$G4-$F4,2,IF(OR(AND(BI4&gt;BJ4,$F4&gt;$G4),AND(BI4=BJ4,$F4=$G4),AND(BI4&lt;BJ4,$F4&lt;$G4)),1,0))))</f>
        <v>3</v>
      </c>
      <c r="BL4" s="149">
        <v>3</v>
      </c>
      <c r="BM4" s="160">
        <v>1</v>
      </c>
      <c r="BN4" s="80">
        <f t="shared" ref="BN4:BN67" si="18">IF(OR(ISBLANK($F4),ISBLANK($G4),ISBLANK(BL4),ISBLANK(BM4)),0,IF(AND(BL4=$F4,BM4=$G4),3,IF(BM4-BL4=$G4-$F4,2,IF(OR(AND(BL4&gt;BM4,$F4&gt;$G4),AND(BL4=BM4,$F4=$G4),AND(BL4&lt;BM4,$F4&lt;$G4)),1,0))))</f>
        <v>2</v>
      </c>
      <c r="BO4" s="149">
        <v>2</v>
      </c>
      <c r="BP4" s="178">
        <v>0</v>
      </c>
      <c r="BQ4" s="80">
        <f t="shared" ref="BQ4:BQ67" si="19">IF(OR(ISBLANK($F4),ISBLANK($G4),ISBLANK(BO4),ISBLANK(BP4)),0,IF(AND(BO4=$F4,BP4=$G4),3,IF(BP4-BO4=$G4-$F4,2,IF(OR(AND(BO4&gt;BP4,$F4&gt;$G4),AND(BO4=BP4,$F4=$G4),AND(BO4&lt;BP4,$F4&lt;$G4)),1,0))))</f>
        <v>3</v>
      </c>
      <c r="BR4" s="149">
        <v>2</v>
      </c>
      <c r="BS4" s="178">
        <v>1</v>
      </c>
      <c r="BT4" s="80">
        <f t="shared" ref="BT4:BT67" si="20">IF(OR(ISBLANK($F4),ISBLANK($G4),ISBLANK(BR4),ISBLANK(BS4)),0,IF(AND(BR4=$F4,BS4=$G4),3,IF(BS4-BR4=$G4-$F4,2,IF(OR(AND(BR4&gt;BS4,$F4&gt;$G4),AND(BR4=BS4,$F4=$G4),AND(BR4&lt;BS4,$F4&lt;$G4)),1,0))))</f>
        <v>1</v>
      </c>
      <c r="BU4" s="149">
        <v>3</v>
      </c>
      <c r="BV4" s="160">
        <v>1</v>
      </c>
      <c r="BW4" s="80">
        <f t="shared" ref="BW4:BW67" si="21">IF(OR(ISBLANK($F4),ISBLANK($G4),ISBLANK(BU4),ISBLANK(BV4)),0,IF(AND(BU4=$F4,BV4=$G4),3,IF(BV4-BU4=$G4-$F4,2,IF(OR(AND(BU4&gt;BV4,$F4&gt;$G4),AND(BU4=BV4,$F4=$G4),AND(BU4&lt;BV4,$F4&lt;$G4)),1,0))))</f>
        <v>2</v>
      </c>
      <c r="BX4" s="181">
        <v>3</v>
      </c>
      <c r="BY4" s="182">
        <v>0</v>
      </c>
      <c r="BZ4" s="80">
        <f t="shared" ref="BZ4:BZ67" si="22">IF(OR(ISBLANK($F4),ISBLANK($G4),ISBLANK(BX4),ISBLANK(BY4)),0,IF(AND(BX4=$F4,BY4=$G4),3,IF(BY4-BX4=$G4-$F4,2,IF(OR(AND(BX4&gt;BY4,$F4&gt;$G4),AND(BX4=BY4,$F4=$G4),AND(BX4&lt;BY4,$F4&lt;$G4)),1,0))))</f>
        <v>1</v>
      </c>
      <c r="CA4" s="149">
        <v>3</v>
      </c>
      <c r="CB4" s="160">
        <v>1</v>
      </c>
      <c r="CC4" s="80">
        <f t="shared" ref="CC4:CC67" si="23">IF(OR(ISBLANK($F4),ISBLANK($G4),ISBLANK(CA4),ISBLANK(CB4)),0,IF(AND(CA4=$F4,CB4=$G4),3,IF(CB4-CA4=$G4-$F4,2,IF(OR(AND(CA4&gt;CB4,$F4&gt;$G4),AND(CA4=CB4,$F4=$G4),AND(CA4&lt;CB4,$F4&lt;$G4)),1,0))))</f>
        <v>2</v>
      </c>
      <c r="CD4" s="149">
        <v>3</v>
      </c>
      <c r="CE4" s="178">
        <v>1</v>
      </c>
      <c r="CF4" s="80">
        <f t="shared" ref="CF4:CF67" si="24">IF(OR(ISBLANK($F4),ISBLANK($G4),ISBLANK(CD4),ISBLANK(CE4)),0,IF(AND(CD4=$F4,CE4=$G4),3,IF(CE4-CD4=$G4-$F4,2,IF(OR(AND(CD4&gt;CE4,$F4&gt;$G4),AND(CD4=CE4,$F4=$G4),AND(CD4&lt;CE4,$F4&lt;$G4)),1,0))))</f>
        <v>2</v>
      </c>
      <c r="CG4" s="149">
        <v>3</v>
      </c>
      <c r="CH4" s="160">
        <v>1</v>
      </c>
      <c r="CI4" s="80">
        <f t="shared" ref="CI4:CI67" si="25">IF(OR(ISBLANK($F4),ISBLANK($G4),ISBLANK(CG4),ISBLANK(CH4)),0,IF(AND(CG4=$F4,CH4=$G4),3,IF(CH4-CG4=$G4-$F4,2,IF(OR(AND(CG4&gt;CH4,$F4&gt;$G4),AND(CG4=CH4,$F4=$G4),AND(CG4&lt;CH4,$F4&lt;$G4)),1,0))))</f>
        <v>2</v>
      </c>
      <c r="CJ4" s="149">
        <v>2</v>
      </c>
      <c r="CK4" s="160">
        <v>1</v>
      </c>
      <c r="CL4" s="80">
        <f t="shared" ref="CL4:CL67" si="26">IF(OR(ISBLANK($F4),ISBLANK($G4),ISBLANK(CJ4),ISBLANK(CK4)),0,IF(AND(CJ4=$F4,CK4=$G4),3,IF(CK4-CJ4=$G4-$F4,2,IF(OR(AND(CJ4&gt;CK4,$F4&gt;$G4),AND(CJ4=CK4,$F4=$G4),AND(CJ4&lt;CK4,$F4&lt;$G4)),1,0))))</f>
        <v>1</v>
      </c>
      <c r="CM4" s="149">
        <v>2</v>
      </c>
      <c r="CN4" s="178">
        <v>0</v>
      </c>
      <c r="CO4" s="80">
        <f t="shared" ref="CO4:CO67" si="27">IF(OR(ISBLANK($F4),ISBLANK($G4),ISBLANK(CM4),ISBLANK(CN4)),0,IF(AND(CM4=$F4,CN4=$G4),3,IF(CN4-CM4=$G4-$F4,2,IF(OR(AND(CM4&gt;CN4,$F4&gt;$G4),AND(CM4=CN4,$F4=$G4),AND(CM4&lt;CN4,$F4&lt;$G4)),1,0))))</f>
        <v>3</v>
      </c>
      <c r="CP4" s="149">
        <v>3</v>
      </c>
      <c r="CQ4" s="160">
        <v>1</v>
      </c>
      <c r="CR4" s="80">
        <f t="shared" ref="CR4:CR67" si="28">IF(OR(ISBLANK($F4),ISBLANK($G4),ISBLANK(CP4),ISBLANK(CQ4)),0,IF(AND(CP4=$F4,CQ4=$G4),3,IF(CQ4-CP4=$G4-$F4,2,IF(OR(AND(CP4&gt;CQ4,$F4&gt;$G4),AND(CP4=CQ4,$F4=$G4),AND(CP4&lt;CQ4,$F4&lt;$G4)),1,0))))</f>
        <v>2</v>
      </c>
      <c r="CS4" s="149">
        <v>4</v>
      </c>
      <c r="CT4" s="160">
        <v>2</v>
      </c>
      <c r="CU4" s="161">
        <f t="shared" ref="CU4:CU67" si="29">IF(OR(ISBLANK($F4),ISBLANK($G4),ISBLANK(CS4),ISBLANK(CT4)),0,IF(AND(CS4=$F4,CT4=$G4),3,IF(CT4-CS4=$G4-$F4,2,IF(OR(AND(CS4&gt;CT4,$F4&gt;$G4),AND(CS4=CT4,$F4=$G4),AND(CS4&lt;CT4,$F4&lt;$G4)),1,0))))</f>
        <v>2</v>
      </c>
    </row>
    <row r="5" spans="1:99" ht="12.75" customHeight="1">
      <c r="A5" s="7">
        <v>1</v>
      </c>
      <c r="B5" s="220"/>
      <c r="C5" s="81">
        <f t="shared" si="0"/>
        <v>303</v>
      </c>
      <c r="D5" s="96" t="s">
        <v>75</v>
      </c>
      <c r="E5" s="171" t="s">
        <v>71</v>
      </c>
      <c r="F5" s="150">
        <v>3</v>
      </c>
      <c r="G5" s="156">
        <v>0</v>
      </c>
      <c r="H5" s="109">
        <f t="shared" si="1"/>
        <v>17</v>
      </c>
      <c r="I5" s="82">
        <f t="shared" si="1"/>
        <v>16</v>
      </c>
      <c r="J5" s="223"/>
      <c r="M5" s="1" t="str">
        <v>VfB Stuttgart</v>
      </c>
      <c r="N5" s="1">
        <v>4</v>
      </c>
      <c r="P5" s="150">
        <v>1</v>
      </c>
      <c r="Q5" s="183">
        <v>3</v>
      </c>
      <c r="R5" s="83">
        <f t="shared" si="2"/>
        <v>0</v>
      </c>
      <c r="S5" s="150">
        <v>3</v>
      </c>
      <c r="T5" s="183">
        <v>1</v>
      </c>
      <c r="U5" s="83">
        <f t="shared" si="3"/>
        <v>1</v>
      </c>
      <c r="V5" s="150">
        <v>2</v>
      </c>
      <c r="W5" s="183">
        <v>0</v>
      </c>
      <c r="X5" s="83">
        <f t="shared" si="4"/>
        <v>1</v>
      </c>
      <c r="Y5" s="150">
        <v>1</v>
      </c>
      <c r="Z5" s="183">
        <v>1</v>
      </c>
      <c r="AA5" s="83">
        <f t="shared" si="5"/>
        <v>0</v>
      </c>
      <c r="AB5" s="150">
        <v>3</v>
      </c>
      <c r="AC5" s="183">
        <v>1</v>
      </c>
      <c r="AD5" s="83">
        <f t="shared" si="6"/>
        <v>1</v>
      </c>
      <c r="AE5" s="150">
        <v>2</v>
      </c>
      <c r="AF5" s="183">
        <v>1</v>
      </c>
      <c r="AG5" s="83">
        <f t="shared" si="7"/>
        <v>1</v>
      </c>
      <c r="AH5" s="150">
        <v>2</v>
      </c>
      <c r="AI5" s="183">
        <v>0</v>
      </c>
      <c r="AJ5" s="83">
        <f t="shared" si="8"/>
        <v>1</v>
      </c>
      <c r="AK5" s="150">
        <v>3</v>
      </c>
      <c r="AL5" s="183">
        <v>0</v>
      </c>
      <c r="AM5" s="83">
        <f t="shared" si="9"/>
        <v>3</v>
      </c>
      <c r="AN5" s="150">
        <v>3</v>
      </c>
      <c r="AO5" s="162">
        <v>1</v>
      </c>
      <c r="AP5" s="83">
        <f t="shared" si="10"/>
        <v>1</v>
      </c>
      <c r="AQ5" s="150">
        <v>2</v>
      </c>
      <c r="AR5" s="162">
        <v>1</v>
      </c>
      <c r="AS5" s="83">
        <f t="shared" si="11"/>
        <v>1</v>
      </c>
      <c r="AT5" s="150">
        <v>2</v>
      </c>
      <c r="AU5" s="183">
        <v>0</v>
      </c>
      <c r="AV5" s="83">
        <f t="shared" si="12"/>
        <v>1</v>
      </c>
      <c r="AW5" s="150">
        <v>3</v>
      </c>
      <c r="AX5" s="183">
        <v>0</v>
      </c>
      <c r="AY5" s="83">
        <f t="shared" si="13"/>
        <v>3</v>
      </c>
      <c r="AZ5" s="150">
        <v>2</v>
      </c>
      <c r="BA5" s="162">
        <v>0</v>
      </c>
      <c r="BB5" s="83">
        <f t="shared" si="14"/>
        <v>1</v>
      </c>
      <c r="BC5" s="150">
        <v>2</v>
      </c>
      <c r="BD5" s="162">
        <v>1</v>
      </c>
      <c r="BE5" s="83">
        <f t="shared" si="15"/>
        <v>1</v>
      </c>
      <c r="BF5" s="184">
        <v>4</v>
      </c>
      <c r="BG5" s="185">
        <v>2</v>
      </c>
      <c r="BH5" s="83">
        <f t="shared" si="16"/>
        <v>1</v>
      </c>
      <c r="BI5" s="150">
        <v>2</v>
      </c>
      <c r="BJ5" s="162">
        <v>1</v>
      </c>
      <c r="BK5" s="83">
        <f t="shared" si="17"/>
        <v>1</v>
      </c>
      <c r="BL5" s="150">
        <v>2</v>
      </c>
      <c r="BM5" s="162">
        <v>0</v>
      </c>
      <c r="BN5" s="83">
        <f t="shared" si="18"/>
        <v>1</v>
      </c>
      <c r="BO5" s="150">
        <v>2</v>
      </c>
      <c r="BP5" s="183">
        <v>1</v>
      </c>
      <c r="BQ5" s="83">
        <f t="shared" si="19"/>
        <v>1</v>
      </c>
      <c r="BR5" s="150">
        <v>3</v>
      </c>
      <c r="BS5" s="183">
        <v>1</v>
      </c>
      <c r="BT5" s="83">
        <f t="shared" si="20"/>
        <v>1</v>
      </c>
      <c r="BU5" s="150">
        <v>2</v>
      </c>
      <c r="BV5" s="162">
        <v>1</v>
      </c>
      <c r="BW5" s="83">
        <f t="shared" si="21"/>
        <v>1</v>
      </c>
      <c r="BX5" s="186">
        <v>1</v>
      </c>
      <c r="BY5" s="187">
        <v>1</v>
      </c>
      <c r="BZ5" s="83">
        <f t="shared" si="22"/>
        <v>0</v>
      </c>
      <c r="CA5" s="150">
        <v>3</v>
      </c>
      <c r="CB5" s="162">
        <v>1</v>
      </c>
      <c r="CC5" s="83">
        <f t="shared" si="23"/>
        <v>1</v>
      </c>
      <c r="CD5" s="150">
        <v>2</v>
      </c>
      <c r="CE5" s="183">
        <v>0</v>
      </c>
      <c r="CF5" s="83">
        <f t="shared" si="24"/>
        <v>1</v>
      </c>
      <c r="CG5" s="150">
        <v>1</v>
      </c>
      <c r="CH5" s="162">
        <v>0</v>
      </c>
      <c r="CI5" s="83">
        <f t="shared" si="25"/>
        <v>1</v>
      </c>
      <c r="CJ5" s="188">
        <v>2</v>
      </c>
      <c r="CK5" s="189">
        <v>1</v>
      </c>
      <c r="CL5" s="83">
        <f t="shared" si="26"/>
        <v>1</v>
      </c>
      <c r="CM5" s="150">
        <v>2</v>
      </c>
      <c r="CN5" s="183">
        <v>0</v>
      </c>
      <c r="CO5" s="83">
        <f t="shared" si="27"/>
        <v>1</v>
      </c>
      <c r="CP5" s="150">
        <v>4</v>
      </c>
      <c r="CQ5" s="162">
        <v>1</v>
      </c>
      <c r="CR5" s="83">
        <f t="shared" si="28"/>
        <v>2</v>
      </c>
      <c r="CS5" s="150">
        <v>3</v>
      </c>
      <c r="CT5" s="162">
        <v>1</v>
      </c>
      <c r="CU5" s="163">
        <f t="shared" si="29"/>
        <v>1</v>
      </c>
    </row>
    <row r="6" spans="1:99" ht="12.75" customHeight="1">
      <c r="A6" s="7">
        <v>1</v>
      </c>
      <c r="B6" s="220"/>
      <c r="C6" s="79">
        <f t="shared" si="0"/>
        <v>91</v>
      </c>
      <c r="D6" s="95" t="s">
        <v>76</v>
      </c>
      <c r="E6" s="170" t="s">
        <v>79</v>
      </c>
      <c r="F6" s="149">
        <v>4</v>
      </c>
      <c r="G6" s="111">
        <v>1</v>
      </c>
      <c r="H6" s="108">
        <f t="shared" si="1"/>
        <v>6</v>
      </c>
      <c r="I6" s="1">
        <f t="shared" si="1"/>
        <v>2</v>
      </c>
      <c r="J6" s="223"/>
      <c r="M6" s="1" t="str">
        <v>1.FC Union Berlin</v>
      </c>
      <c r="N6" s="1">
        <v>5</v>
      </c>
      <c r="P6" s="149">
        <v>1</v>
      </c>
      <c r="Q6" s="178">
        <v>3</v>
      </c>
      <c r="R6" s="80">
        <f t="shared" si="2"/>
        <v>0</v>
      </c>
      <c r="S6" s="149">
        <v>2</v>
      </c>
      <c r="T6" s="178">
        <v>0</v>
      </c>
      <c r="U6" s="80">
        <f t="shared" si="3"/>
        <v>1</v>
      </c>
      <c r="V6" s="149">
        <v>2</v>
      </c>
      <c r="W6" s="178">
        <v>0</v>
      </c>
      <c r="X6" s="80">
        <f t="shared" si="4"/>
        <v>1</v>
      </c>
      <c r="Y6" s="149">
        <v>0</v>
      </c>
      <c r="Z6" s="178">
        <v>0</v>
      </c>
      <c r="AA6" s="80">
        <f t="shared" si="5"/>
        <v>0</v>
      </c>
      <c r="AB6" s="149">
        <v>2</v>
      </c>
      <c r="AC6" s="178">
        <v>1</v>
      </c>
      <c r="AD6" s="80">
        <f t="shared" si="6"/>
        <v>1</v>
      </c>
      <c r="AE6" s="149">
        <v>2</v>
      </c>
      <c r="AF6" s="178">
        <v>0</v>
      </c>
      <c r="AG6" s="80">
        <f t="shared" si="7"/>
        <v>1</v>
      </c>
      <c r="AH6" s="149">
        <v>2</v>
      </c>
      <c r="AI6" s="178">
        <v>1</v>
      </c>
      <c r="AJ6" s="80">
        <f t="shared" si="8"/>
        <v>1</v>
      </c>
      <c r="AK6" s="149">
        <v>2</v>
      </c>
      <c r="AL6" s="178">
        <v>1</v>
      </c>
      <c r="AM6" s="80">
        <f t="shared" si="9"/>
        <v>1</v>
      </c>
      <c r="AN6" s="149">
        <v>2</v>
      </c>
      <c r="AO6" s="160">
        <v>0</v>
      </c>
      <c r="AP6" s="80">
        <f t="shared" si="10"/>
        <v>1</v>
      </c>
      <c r="AQ6" s="149">
        <v>2</v>
      </c>
      <c r="AR6" s="160">
        <v>0</v>
      </c>
      <c r="AS6" s="80">
        <f t="shared" si="11"/>
        <v>1</v>
      </c>
      <c r="AT6" s="149">
        <v>2</v>
      </c>
      <c r="AU6" s="178">
        <v>1</v>
      </c>
      <c r="AV6" s="80">
        <f t="shared" si="12"/>
        <v>1</v>
      </c>
      <c r="AW6" s="149">
        <v>1</v>
      </c>
      <c r="AX6" s="178">
        <v>0</v>
      </c>
      <c r="AY6" s="80">
        <f t="shared" si="13"/>
        <v>1</v>
      </c>
      <c r="AZ6" s="149">
        <v>2</v>
      </c>
      <c r="BA6" s="160">
        <v>0</v>
      </c>
      <c r="BB6" s="80">
        <f t="shared" si="14"/>
        <v>1</v>
      </c>
      <c r="BC6" s="149">
        <v>2</v>
      </c>
      <c r="BD6" s="160">
        <v>1</v>
      </c>
      <c r="BE6" s="80">
        <f t="shared" si="15"/>
        <v>1</v>
      </c>
      <c r="BF6" s="179">
        <v>1</v>
      </c>
      <c r="BG6" s="180">
        <v>0</v>
      </c>
      <c r="BH6" s="80">
        <f t="shared" si="16"/>
        <v>1</v>
      </c>
      <c r="BI6" s="149">
        <v>2</v>
      </c>
      <c r="BJ6" s="160">
        <v>0</v>
      </c>
      <c r="BK6" s="80">
        <f t="shared" si="17"/>
        <v>1</v>
      </c>
      <c r="BL6" s="149">
        <v>2</v>
      </c>
      <c r="BM6" s="160">
        <v>0</v>
      </c>
      <c r="BN6" s="80">
        <f t="shared" si="18"/>
        <v>1</v>
      </c>
      <c r="BO6" s="149">
        <v>2</v>
      </c>
      <c r="BP6" s="178">
        <v>1</v>
      </c>
      <c r="BQ6" s="80">
        <f t="shared" si="19"/>
        <v>1</v>
      </c>
      <c r="BR6" s="149">
        <v>2</v>
      </c>
      <c r="BS6" s="178">
        <v>1</v>
      </c>
      <c r="BT6" s="80">
        <f t="shared" si="20"/>
        <v>1</v>
      </c>
      <c r="BU6" s="149">
        <v>2</v>
      </c>
      <c r="BV6" s="160">
        <v>1</v>
      </c>
      <c r="BW6" s="80">
        <f t="shared" si="21"/>
        <v>1</v>
      </c>
      <c r="BX6" s="190">
        <v>2</v>
      </c>
      <c r="BY6" s="160">
        <v>0</v>
      </c>
      <c r="BZ6" s="80">
        <f t="shared" si="22"/>
        <v>1</v>
      </c>
      <c r="CA6" s="149">
        <v>2</v>
      </c>
      <c r="CB6" s="160">
        <v>2</v>
      </c>
      <c r="CC6" s="80">
        <f t="shared" si="23"/>
        <v>0</v>
      </c>
      <c r="CD6" s="149">
        <v>2</v>
      </c>
      <c r="CE6" s="178">
        <v>1</v>
      </c>
      <c r="CF6" s="80">
        <f t="shared" si="24"/>
        <v>1</v>
      </c>
      <c r="CG6" s="149">
        <v>3</v>
      </c>
      <c r="CH6" s="160">
        <v>0</v>
      </c>
      <c r="CI6" s="80">
        <f t="shared" si="25"/>
        <v>2</v>
      </c>
      <c r="CJ6" s="149">
        <v>1</v>
      </c>
      <c r="CK6" s="160">
        <v>1</v>
      </c>
      <c r="CL6" s="80">
        <f t="shared" si="26"/>
        <v>0</v>
      </c>
      <c r="CM6" s="149">
        <v>2</v>
      </c>
      <c r="CN6" s="178">
        <v>1</v>
      </c>
      <c r="CO6" s="80">
        <f t="shared" si="27"/>
        <v>1</v>
      </c>
      <c r="CP6" s="149">
        <v>2</v>
      </c>
      <c r="CQ6" s="160">
        <v>1</v>
      </c>
      <c r="CR6" s="80">
        <f t="shared" si="28"/>
        <v>1</v>
      </c>
      <c r="CS6" s="149">
        <v>1</v>
      </c>
      <c r="CT6" s="160">
        <v>2</v>
      </c>
      <c r="CU6" s="161">
        <f t="shared" si="29"/>
        <v>0</v>
      </c>
    </row>
    <row r="7" spans="1:99" ht="12.75" customHeight="1">
      <c r="A7" s="7">
        <v>1</v>
      </c>
      <c r="B7" s="220"/>
      <c r="C7" s="81">
        <f t="shared" si="0"/>
        <v>176</v>
      </c>
      <c r="D7" s="96" t="s">
        <v>73</v>
      </c>
      <c r="E7" s="171" t="s">
        <v>110</v>
      </c>
      <c r="F7" s="150">
        <v>3</v>
      </c>
      <c r="G7" s="156">
        <v>0</v>
      </c>
      <c r="H7" s="109">
        <f t="shared" si="1"/>
        <v>10</v>
      </c>
      <c r="I7" s="82">
        <f t="shared" si="1"/>
        <v>15</v>
      </c>
      <c r="J7" s="223"/>
      <c r="M7" s="1" t="str">
        <v>SC Freiburg</v>
      </c>
      <c r="N7" s="1">
        <v>6</v>
      </c>
      <c r="P7" s="150">
        <v>1</v>
      </c>
      <c r="Q7" s="183">
        <v>3</v>
      </c>
      <c r="R7" s="83">
        <f t="shared" si="2"/>
        <v>0</v>
      </c>
      <c r="S7" s="150">
        <v>1</v>
      </c>
      <c r="T7" s="183">
        <v>1</v>
      </c>
      <c r="U7" s="83">
        <f t="shared" si="3"/>
        <v>0</v>
      </c>
      <c r="V7" s="150">
        <v>1</v>
      </c>
      <c r="W7" s="183">
        <v>1</v>
      </c>
      <c r="X7" s="83">
        <f t="shared" si="4"/>
        <v>0</v>
      </c>
      <c r="Y7" s="150">
        <v>0</v>
      </c>
      <c r="Z7" s="183">
        <v>0</v>
      </c>
      <c r="AA7" s="83">
        <f t="shared" si="5"/>
        <v>0</v>
      </c>
      <c r="AB7" s="150">
        <v>2</v>
      </c>
      <c r="AC7" s="183">
        <v>1</v>
      </c>
      <c r="AD7" s="83">
        <f t="shared" si="6"/>
        <v>1</v>
      </c>
      <c r="AE7" s="150">
        <v>2</v>
      </c>
      <c r="AF7" s="183">
        <v>1</v>
      </c>
      <c r="AG7" s="83">
        <f t="shared" si="7"/>
        <v>1</v>
      </c>
      <c r="AH7" s="150">
        <v>1</v>
      </c>
      <c r="AI7" s="183">
        <v>1</v>
      </c>
      <c r="AJ7" s="83">
        <f t="shared" si="8"/>
        <v>0</v>
      </c>
      <c r="AK7" s="150">
        <v>1</v>
      </c>
      <c r="AL7" s="183">
        <v>1</v>
      </c>
      <c r="AM7" s="83">
        <f t="shared" si="9"/>
        <v>0</v>
      </c>
      <c r="AN7" s="150">
        <v>1</v>
      </c>
      <c r="AO7" s="162">
        <v>1</v>
      </c>
      <c r="AP7" s="83">
        <f t="shared" si="10"/>
        <v>0</v>
      </c>
      <c r="AQ7" s="150">
        <v>1</v>
      </c>
      <c r="AR7" s="162">
        <v>1</v>
      </c>
      <c r="AS7" s="83">
        <f t="shared" si="11"/>
        <v>0</v>
      </c>
      <c r="AT7" s="150">
        <v>0</v>
      </c>
      <c r="AU7" s="183">
        <v>1</v>
      </c>
      <c r="AV7" s="83">
        <f t="shared" si="12"/>
        <v>0</v>
      </c>
      <c r="AW7" s="150">
        <v>2</v>
      </c>
      <c r="AX7" s="183">
        <v>1</v>
      </c>
      <c r="AY7" s="83">
        <f t="shared" si="13"/>
        <v>1</v>
      </c>
      <c r="AZ7" s="150">
        <v>1</v>
      </c>
      <c r="BA7" s="162">
        <v>1</v>
      </c>
      <c r="BB7" s="83">
        <f t="shared" si="14"/>
        <v>0</v>
      </c>
      <c r="BC7" s="150">
        <v>2</v>
      </c>
      <c r="BD7" s="162">
        <v>1</v>
      </c>
      <c r="BE7" s="83">
        <f t="shared" si="15"/>
        <v>1</v>
      </c>
      <c r="BF7" s="184">
        <v>1</v>
      </c>
      <c r="BG7" s="185">
        <v>1</v>
      </c>
      <c r="BH7" s="83">
        <f t="shared" si="16"/>
        <v>0</v>
      </c>
      <c r="BI7" s="150">
        <v>1</v>
      </c>
      <c r="BJ7" s="162">
        <v>1</v>
      </c>
      <c r="BK7" s="83">
        <f t="shared" si="17"/>
        <v>0</v>
      </c>
      <c r="BL7" s="150">
        <v>1</v>
      </c>
      <c r="BM7" s="162">
        <v>1</v>
      </c>
      <c r="BN7" s="83">
        <f t="shared" si="18"/>
        <v>0</v>
      </c>
      <c r="BO7" s="150">
        <v>2</v>
      </c>
      <c r="BP7" s="183">
        <v>0</v>
      </c>
      <c r="BQ7" s="83">
        <f t="shared" si="19"/>
        <v>1</v>
      </c>
      <c r="BR7" s="150">
        <v>1</v>
      </c>
      <c r="BS7" s="183">
        <v>2</v>
      </c>
      <c r="BT7" s="83">
        <f t="shared" si="20"/>
        <v>0</v>
      </c>
      <c r="BU7" s="150">
        <v>2</v>
      </c>
      <c r="BV7" s="162">
        <v>1</v>
      </c>
      <c r="BW7" s="83">
        <f t="shared" si="21"/>
        <v>1</v>
      </c>
      <c r="BX7" s="191">
        <v>1</v>
      </c>
      <c r="BY7" s="167">
        <v>1</v>
      </c>
      <c r="BZ7" s="83">
        <f t="shared" si="22"/>
        <v>0</v>
      </c>
      <c r="CA7" s="150">
        <v>3</v>
      </c>
      <c r="CB7" s="162">
        <v>1</v>
      </c>
      <c r="CC7" s="83">
        <f t="shared" si="23"/>
        <v>1</v>
      </c>
      <c r="CD7" s="150">
        <v>1</v>
      </c>
      <c r="CE7" s="183">
        <v>0</v>
      </c>
      <c r="CF7" s="83">
        <f t="shared" si="24"/>
        <v>1</v>
      </c>
      <c r="CG7" s="150">
        <v>1</v>
      </c>
      <c r="CH7" s="162">
        <v>2</v>
      </c>
      <c r="CI7" s="83">
        <f t="shared" si="25"/>
        <v>0</v>
      </c>
      <c r="CJ7" s="188">
        <v>1</v>
      </c>
      <c r="CK7" s="189">
        <v>1</v>
      </c>
      <c r="CL7" s="83">
        <f t="shared" si="26"/>
        <v>0</v>
      </c>
      <c r="CM7" s="150">
        <v>1</v>
      </c>
      <c r="CN7" s="183">
        <v>0</v>
      </c>
      <c r="CO7" s="83">
        <f t="shared" si="27"/>
        <v>1</v>
      </c>
      <c r="CP7" s="150">
        <v>2</v>
      </c>
      <c r="CQ7" s="162">
        <v>1</v>
      </c>
      <c r="CR7" s="83">
        <f t="shared" si="28"/>
        <v>1</v>
      </c>
      <c r="CS7" s="150">
        <v>3</v>
      </c>
      <c r="CT7" s="162">
        <v>2</v>
      </c>
      <c r="CU7" s="163">
        <f t="shared" si="29"/>
        <v>1</v>
      </c>
    </row>
    <row r="8" spans="1:99" ht="12.75" customHeight="1">
      <c r="A8" s="7">
        <v>1</v>
      </c>
      <c r="B8" s="220"/>
      <c r="C8" s="79">
        <f t="shared" si="0"/>
        <v>155</v>
      </c>
      <c r="D8" s="95" t="s">
        <v>72</v>
      </c>
      <c r="E8" s="170" t="s">
        <v>109</v>
      </c>
      <c r="F8" s="149">
        <v>0</v>
      </c>
      <c r="G8" s="111">
        <v>0</v>
      </c>
      <c r="H8" s="108">
        <f t="shared" si="1"/>
        <v>9</v>
      </c>
      <c r="I8" s="1">
        <f t="shared" si="1"/>
        <v>12</v>
      </c>
      <c r="J8" s="223"/>
      <c r="M8" s="1" t="str">
        <v>1.FC Köln</v>
      </c>
      <c r="N8" s="1">
        <v>7</v>
      </c>
      <c r="P8" s="149">
        <v>1</v>
      </c>
      <c r="Q8" s="178">
        <v>3</v>
      </c>
      <c r="R8" s="80">
        <f t="shared" si="2"/>
        <v>0</v>
      </c>
      <c r="S8" s="149">
        <v>2</v>
      </c>
      <c r="T8" s="178">
        <v>1</v>
      </c>
      <c r="U8" s="80">
        <f t="shared" si="3"/>
        <v>0</v>
      </c>
      <c r="V8" s="149">
        <v>2</v>
      </c>
      <c r="W8" s="178">
        <v>1</v>
      </c>
      <c r="X8" s="80">
        <f t="shared" si="4"/>
        <v>0</v>
      </c>
      <c r="Y8" s="149">
        <v>2</v>
      </c>
      <c r="Z8" s="178">
        <v>1</v>
      </c>
      <c r="AA8" s="80">
        <f t="shared" si="5"/>
        <v>0</v>
      </c>
      <c r="AB8" s="149">
        <v>3</v>
      </c>
      <c r="AC8" s="178">
        <v>1</v>
      </c>
      <c r="AD8" s="80">
        <f t="shared" si="6"/>
        <v>0</v>
      </c>
      <c r="AE8" s="149">
        <v>2</v>
      </c>
      <c r="AF8" s="178">
        <v>0</v>
      </c>
      <c r="AG8" s="80">
        <f t="shared" si="7"/>
        <v>0</v>
      </c>
      <c r="AH8" s="149">
        <v>2</v>
      </c>
      <c r="AI8" s="178">
        <v>1</v>
      </c>
      <c r="AJ8" s="80">
        <f t="shared" si="8"/>
        <v>0</v>
      </c>
      <c r="AK8" s="149">
        <v>3</v>
      </c>
      <c r="AL8" s="178">
        <v>1</v>
      </c>
      <c r="AM8" s="80">
        <f t="shared" si="9"/>
        <v>0</v>
      </c>
      <c r="AN8" s="149">
        <v>2</v>
      </c>
      <c r="AO8" s="160">
        <v>0</v>
      </c>
      <c r="AP8" s="80">
        <f t="shared" si="10"/>
        <v>0</v>
      </c>
      <c r="AQ8" s="149">
        <v>2</v>
      </c>
      <c r="AR8" s="160">
        <v>0</v>
      </c>
      <c r="AS8" s="80">
        <f t="shared" si="11"/>
        <v>0</v>
      </c>
      <c r="AT8" s="149">
        <v>3</v>
      </c>
      <c r="AU8" s="178">
        <v>0</v>
      </c>
      <c r="AV8" s="80">
        <f t="shared" si="12"/>
        <v>0</v>
      </c>
      <c r="AW8" s="149">
        <v>0</v>
      </c>
      <c r="AX8" s="178">
        <v>1</v>
      </c>
      <c r="AY8" s="80">
        <f t="shared" si="13"/>
        <v>0</v>
      </c>
      <c r="AZ8" s="149">
        <v>1</v>
      </c>
      <c r="BA8" s="160">
        <v>1</v>
      </c>
      <c r="BB8" s="80">
        <f t="shared" si="14"/>
        <v>2</v>
      </c>
      <c r="BC8" s="149">
        <v>2</v>
      </c>
      <c r="BD8" s="160">
        <v>1</v>
      </c>
      <c r="BE8" s="80">
        <f t="shared" si="15"/>
        <v>0</v>
      </c>
      <c r="BF8" s="179">
        <v>1</v>
      </c>
      <c r="BG8" s="180">
        <v>0</v>
      </c>
      <c r="BH8" s="80">
        <f t="shared" si="16"/>
        <v>0</v>
      </c>
      <c r="BI8" s="149">
        <v>2</v>
      </c>
      <c r="BJ8" s="160">
        <v>1</v>
      </c>
      <c r="BK8" s="80">
        <f t="shared" si="17"/>
        <v>0</v>
      </c>
      <c r="BL8" s="149">
        <v>2</v>
      </c>
      <c r="BM8" s="160">
        <v>1</v>
      </c>
      <c r="BN8" s="80">
        <f t="shared" si="18"/>
        <v>0</v>
      </c>
      <c r="BO8" s="149">
        <v>1</v>
      </c>
      <c r="BP8" s="178">
        <v>1</v>
      </c>
      <c r="BQ8" s="80">
        <f t="shared" si="19"/>
        <v>2</v>
      </c>
      <c r="BR8" s="149">
        <v>3</v>
      </c>
      <c r="BS8" s="178">
        <v>1</v>
      </c>
      <c r="BT8" s="80">
        <f t="shared" si="20"/>
        <v>0</v>
      </c>
      <c r="BU8" s="149">
        <v>2</v>
      </c>
      <c r="BV8" s="160">
        <v>1</v>
      </c>
      <c r="BW8" s="80">
        <f t="shared" si="21"/>
        <v>0</v>
      </c>
      <c r="BX8" s="190">
        <v>2</v>
      </c>
      <c r="BY8" s="160">
        <v>0</v>
      </c>
      <c r="BZ8" s="80">
        <f t="shared" si="22"/>
        <v>0</v>
      </c>
      <c r="CA8" s="149">
        <v>3</v>
      </c>
      <c r="CB8" s="160">
        <v>1</v>
      </c>
      <c r="CC8" s="80">
        <f t="shared" si="23"/>
        <v>0</v>
      </c>
      <c r="CD8" s="149">
        <v>2</v>
      </c>
      <c r="CE8" s="178">
        <v>0</v>
      </c>
      <c r="CF8" s="80">
        <f t="shared" si="24"/>
        <v>0</v>
      </c>
      <c r="CG8" s="149">
        <v>4</v>
      </c>
      <c r="CH8" s="160">
        <v>1</v>
      </c>
      <c r="CI8" s="80">
        <f t="shared" si="25"/>
        <v>0</v>
      </c>
      <c r="CJ8" s="149">
        <v>1</v>
      </c>
      <c r="CK8" s="160">
        <v>1</v>
      </c>
      <c r="CL8" s="80">
        <f t="shared" si="26"/>
        <v>2</v>
      </c>
      <c r="CM8" s="149">
        <v>1</v>
      </c>
      <c r="CN8" s="178">
        <v>1</v>
      </c>
      <c r="CO8" s="80">
        <f t="shared" si="27"/>
        <v>2</v>
      </c>
      <c r="CP8" s="149">
        <v>3</v>
      </c>
      <c r="CQ8" s="160">
        <v>1</v>
      </c>
      <c r="CR8" s="80">
        <f t="shared" si="28"/>
        <v>0</v>
      </c>
      <c r="CS8" s="149">
        <v>1</v>
      </c>
      <c r="CT8" s="160">
        <v>1</v>
      </c>
      <c r="CU8" s="161">
        <f t="shared" si="29"/>
        <v>2</v>
      </c>
    </row>
    <row r="9" spans="1:99" ht="12.75" customHeight="1">
      <c r="A9" s="7">
        <v>1</v>
      </c>
      <c r="B9" s="220"/>
      <c r="C9" s="81">
        <f t="shared" si="0"/>
        <v>89</v>
      </c>
      <c r="D9" s="96" t="s">
        <v>77</v>
      </c>
      <c r="E9" s="171" t="s">
        <v>74</v>
      </c>
      <c r="F9" s="150">
        <v>3</v>
      </c>
      <c r="G9" s="156">
        <v>3</v>
      </c>
      <c r="H9" s="109">
        <f t="shared" si="1"/>
        <v>5</v>
      </c>
      <c r="I9" s="82">
        <f t="shared" si="1"/>
        <v>18</v>
      </c>
      <c r="J9" s="223"/>
      <c r="M9" s="1" t="str">
        <v>SV Elversberg</v>
      </c>
      <c r="N9" s="1">
        <v>8</v>
      </c>
      <c r="P9" s="150">
        <v>1</v>
      </c>
      <c r="Q9" s="183">
        <v>3</v>
      </c>
      <c r="R9" s="83">
        <f t="shared" si="2"/>
        <v>0</v>
      </c>
      <c r="S9" s="150">
        <v>1</v>
      </c>
      <c r="T9" s="183">
        <v>1</v>
      </c>
      <c r="U9" s="83">
        <f t="shared" si="3"/>
        <v>2</v>
      </c>
      <c r="V9" s="150">
        <v>1</v>
      </c>
      <c r="W9" s="183">
        <v>2</v>
      </c>
      <c r="X9" s="83">
        <f t="shared" si="4"/>
        <v>0</v>
      </c>
      <c r="Y9" s="150">
        <v>1</v>
      </c>
      <c r="Z9" s="183">
        <v>1</v>
      </c>
      <c r="AA9" s="83">
        <f t="shared" si="5"/>
        <v>2</v>
      </c>
      <c r="AB9" s="150">
        <v>1</v>
      </c>
      <c r="AC9" s="183">
        <v>2</v>
      </c>
      <c r="AD9" s="83">
        <f t="shared" si="6"/>
        <v>0</v>
      </c>
      <c r="AE9" s="150">
        <v>2</v>
      </c>
      <c r="AF9" s="183">
        <v>2</v>
      </c>
      <c r="AG9" s="83">
        <f t="shared" si="7"/>
        <v>2</v>
      </c>
      <c r="AH9" s="150">
        <v>1</v>
      </c>
      <c r="AI9" s="183">
        <v>1</v>
      </c>
      <c r="AJ9" s="83">
        <f t="shared" si="8"/>
        <v>2</v>
      </c>
      <c r="AK9" s="150">
        <v>1</v>
      </c>
      <c r="AL9" s="183">
        <v>2</v>
      </c>
      <c r="AM9" s="83">
        <f t="shared" si="9"/>
        <v>0</v>
      </c>
      <c r="AN9" s="150">
        <v>2</v>
      </c>
      <c r="AO9" s="162">
        <v>2</v>
      </c>
      <c r="AP9" s="83">
        <f t="shared" si="10"/>
        <v>2</v>
      </c>
      <c r="AQ9" s="150">
        <v>1</v>
      </c>
      <c r="AR9" s="162">
        <v>2</v>
      </c>
      <c r="AS9" s="83">
        <f t="shared" si="11"/>
        <v>0</v>
      </c>
      <c r="AT9" s="150">
        <v>1</v>
      </c>
      <c r="AU9" s="183">
        <v>2</v>
      </c>
      <c r="AV9" s="83">
        <f t="shared" si="12"/>
        <v>0</v>
      </c>
      <c r="AW9" s="150">
        <v>1</v>
      </c>
      <c r="AX9" s="183">
        <v>1</v>
      </c>
      <c r="AY9" s="83">
        <f t="shared" si="13"/>
        <v>2</v>
      </c>
      <c r="AZ9" s="150">
        <v>0</v>
      </c>
      <c r="BA9" s="162">
        <v>1</v>
      </c>
      <c r="BB9" s="83">
        <f t="shared" si="14"/>
        <v>0</v>
      </c>
      <c r="BC9" s="150">
        <v>2</v>
      </c>
      <c r="BD9" s="162">
        <v>1</v>
      </c>
      <c r="BE9" s="83">
        <f t="shared" si="15"/>
        <v>0</v>
      </c>
      <c r="BF9" s="184">
        <v>1</v>
      </c>
      <c r="BG9" s="185">
        <v>2</v>
      </c>
      <c r="BH9" s="83">
        <f t="shared" si="16"/>
        <v>0</v>
      </c>
      <c r="BI9" s="150">
        <v>1</v>
      </c>
      <c r="BJ9" s="162">
        <v>3</v>
      </c>
      <c r="BK9" s="83">
        <f t="shared" si="17"/>
        <v>0</v>
      </c>
      <c r="BL9" s="150">
        <v>2</v>
      </c>
      <c r="BM9" s="162">
        <v>2</v>
      </c>
      <c r="BN9" s="83">
        <f t="shared" si="18"/>
        <v>2</v>
      </c>
      <c r="BO9" s="150">
        <v>1</v>
      </c>
      <c r="BP9" s="183">
        <v>1</v>
      </c>
      <c r="BQ9" s="83">
        <f t="shared" si="19"/>
        <v>2</v>
      </c>
      <c r="BR9" s="150">
        <v>2</v>
      </c>
      <c r="BS9" s="183">
        <v>2</v>
      </c>
      <c r="BT9" s="83">
        <f t="shared" si="20"/>
        <v>2</v>
      </c>
      <c r="BU9" s="150">
        <v>1</v>
      </c>
      <c r="BV9" s="162">
        <v>0</v>
      </c>
      <c r="BW9" s="83">
        <f t="shared" si="21"/>
        <v>0</v>
      </c>
      <c r="BX9" s="191">
        <v>1</v>
      </c>
      <c r="BY9" s="167">
        <v>1</v>
      </c>
      <c r="BZ9" s="83">
        <f t="shared" si="22"/>
        <v>2</v>
      </c>
      <c r="CA9" s="150">
        <v>2</v>
      </c>
      <c r="CB9" s="162">
        <v>1</v>
      </c>
      <c r="CC9" s="83">
        <f t="shared" si="23"/>
        <v>0</v>
      </c>
      <c r="CD9" s="150">
        <v>1</v>
      </c>
      <c r="CE9" s="183">
        <v>1</v>
      </c>
      <c r="CF9" s="83">
        <f t="shared" si="24"/>
        <v>2</v>
      </c>
      <c r="CG9" s="150">
        <v>0</v>
      </c>
      <c r="CH9" s="162">
        <v>2</v>
      </c>
      <c r="CI9" s="83">
        <f t="shared" si="25"/>
        <v>0</v>
      </c>
      <c r="CJ9" s="188">
        <v>2</v>
      </c>
      <c r="CK9" s="189">
        <v>1</v>
      </c>
      <c r="CL9" s="83">
        <f t="shared" si="26"/>
        <v>0</v>
      </c>
      <c r="CM9" s="150">
        <v>1</v>
      </c>
      <c r="CN9" s="183">
        <v>1</v>
      </c>
      <c r="CO9" s="83">
        <f t="shared" si="27"/>
        <v>2</v>
      </c>
      <c r="CP9" s="150">
        <v>1</v>
      </c>
      <c r="CQ9" s="162">
        <v>2</v>
      </c>
      <c r="CR9" s="83">
        <f t="shared" si="28"/>
        <v>0</v>
      </c>
      <c r="CS9" s="150">
        <v>1</v>
      </c>
      <c r="CT9" s="162">
        <v>2</v>
      </c>
      <c r="CU9" s="163">
        <f t="shared" si="29"/>
        <v>0</v>
      </c>
    </row>
    <row r="10" spans="1:99" ht="12.75" customHeight="1">
      <c r="A10" s="7">
        <v>1</v>
      </c>
      <c r="B10" s="220"/>
      <c r="C10" s="79">
        <f t="shared" si="0"/>
        <v>121</v>
      </c>
      <c r="D10" s="95" t="s">
        <v>81</v>
      </c>
      <c r="E10" s="170" t="s">
        <v>70</v>
      </c>
      <c r="F10" s="149">
        <v>3</v>
      </c>
      <c r="G10" s="111">
        <v>2</v>
      </c>
      <c r="H10" s="108">
        <f t="shared" si="1"/>
        <v>7</v>
      </c>
      <c r="I10" s="1">
        <f t="shared" si="1"/>
        <v>14</v>
      </c>
      <c r="J10" s="223"/>
      <c r="M10" s="1" t="str">
        <v>FSV Mainz 05</v>
      </c>
      <c r="N10" s="1">
        <v>9</v>
      </c>
      <c r="P10" s="149">
        <v>1</v>
      </c>
      <c r="Q10" s="178">
        <v>3</v>
      </c>
      <c r="R10" s="80">
        <f t="shared" si="2"/>
        <v>0</v>
      </c>
      <c r="S10" s="149">
        <v>1</v>
      </c>
      <c r="T10" s="178">
        <v>1</v>
      </c>
      <c r="U10" s="80">
        <f t="shared" si="3"/>
        <v>0</v>
      </c>
      <c r="V10" s="149">
        <v>2</v>
      </c>
      <c r="W10" s="178">
        <v>2</v>
      </c>
      <c r="X10" s="80">
        <f t="shared" si="4"/>
        <v>0</v>
      </c>
      <c r="Y10" s="149">
        <v>1</v>
      </c>
      <c r="Z10" s="178">
        <v>0</v>
      </c>
      <c r="AA10" s="80">
        <f t="shared" si="5"/>
        <v>2</v>
      </c>
      <c r="AB10" s="149">
        <v>1</v>
      </c>
      <c r="AC10" s="178">
        <v>3</v>
      </c>
      <c r="AD10" s="80">
        <f t="shared" si="6"/>
        <v>0</v>
      </c>
      <c r="AE10" s="149">
        <v>2</v>
      </c>
      <c r="AF10" s="178">
        <v>2</v>
      </c>
      <c r="AG10" s="80">
        <f t="shared" si="7"/>
        <v>0</v>
      </c>
      <c r="AH10" s="149">
        <v>0</v>
      </c>
      <c r="AI10" s="178">
        <v>0</v>
      </c>
      <c r="AJ10" s="80">
        <f t="shared" si="8"/>
        <v>0</v>
      </c>
      <c r="AK10" s="149">
        <v>2</v>
      </c>
      <c r="AL10" s="178">
        <v>1</v>
      </c>
      <c r="AM10" s="80">
        <f t="shared" si="9"/>
        <v>2</v>
      </c>
      <c r="AN10" s="149">
        <v>1</v>
      </c>
      <c r="AO10" s="160">
        <v>3</v>
      </c>
      <c r="AP10" s="80">
        <f t="shared" si="10"/>
        <v>0</v>
      </c>
      <c r="AQ10" s="149">
        <v>1</v>
      </c>
      <c r="AR10" s="160">
        <v>2</v>
      </c>
      <c r="AS10" s="80">
        <f t="shared" si="11"/>
        <v>0</v>
      </c>
      <c r="AT10" s="149">
        <v>1</v>
      </c>
      <c r="AU10" s="178">
        <v>2</v>
      </c>
      <c r="AV10" s="80">
        <f t="shared" si="12"/>
        <v>0</v>
      </c>
      <c r="AW10" s="149">
        <v>0</v>
      </c>
      <c r="AX10" s="178">
        <v>2</v>
      </c>
      <c r="AY10" s="80">
        <f t="shared" si="13"/>
        <v>0</v>
      </c>
      <c r="AZ10" s="149">
        <v>1</v>
      </c>
      <c r="BA10" s="160">
        <v>2</v>
      </c>
      <c r="BB10" s="80">
        <f t="shared" si="14"/>
        <v>0</v>
      </c>
      <c r="BC10" s="149">
        <v>2</v>
      </c>
      <c r="BD10" s="160">
        <v>1</v>
      </c>
      <c r="BE10" s="80">
        <f t="shared" si="15"/>
        <v>2</v>
      </c>
      <c r="BF10" s="179">
        <v>1</v>
      </c>
      <c r="BG10" s="180">
        <v>3</v>
      </c>
      <c r="BH10" s="80">
        <f t="shared" si="16"/>
        <v>0</v>
      </c>
      <c r="BI10" s="149">
        <v>1</v>
      </c>
      <c r="BJ10" s="160">
        <v>2</v>
      </c>
      <c r="BK10" s="80">
        <f t="shared" si="17"/>
        <v>0</v>
      </c>
      <c r="BL10" s="149">
        <v>2</v>
      </c>
      <c r="BM10" s="160">
        <v>1</v>
      </c>
      <c r="BN10" s="80">
        <f t="shared" si="18"/>
        <v>2</v>
      </c>
      <c r="BO10" s="149">
        <v>1</v>
      </c>
      <c r="BP10" s="178">
        <v>2</v>
      </c>
      <c r="BQ10" s="80">
        <f t="shared" si="19"/>
        <v>0</v>
      </c>
      <c r="BR10" s="149">
        <v>1</v>
      </c>
      <c r="BS10" s="178">
        <v>2</v>
      </c>
      <c r="BT10" s="80">
        <f t="shared" si="20"/>
        <v>0</v>
      </c>
      <c r="BU10" s="149">
        <v>1</v>
      </c>
      <c r="BV10" s="160">
        <v>2</v>
      </c>
      <c r="BW10" s="80">
        <f t="shared" si="21"/>
        <v>0</v>
      </c>
      <c r="BX10" s="190">
        <v>1</v>
      </c>
      <c r="BY10" s="160">
        <v>2</v>
      </c>
      <c r="BZ10" s="80">
        <f t="shared" si="22"/>
        <v>0</v>
      </c>
      <c r="CA10" s="149">
        <v>2</v>
      </c>
      <c r="CB10" s="160">
        <v>3</v>
      </c>
      <c r="CC10" s="80">
        <f t="shared" si="23"/>
        <v>0</v>
      </c>
      <c r="CD10" s="149">
        <v>1</v>
      </c>
      <c r="CE10" s="178">
        <v>1</v>
      </c>
      <c r="CF10" s="80">
        <f t="shared" si="24"/>
        <v>0</v>
      </c>
      <c r="CG10" s="149">
        <v>1</v>
      </c>
      <c r="CH10" s="160">
        <v>2</v>
      </c>
      <c r="CI10" s="80">
        <f t="shared" si="25"/>
        <v>0</v>
      </c>
      <c r="CJ10" s="149">
        <v>1</v>
      </c>
      <c r="CK10" s="160">
        <v>1</v>
      </c>
      <c r="CL10" s="80">
        <f t="shared" si="26"/>
        <v>0</v>
      </c>
      <c r="CM10" s="149">
        <v>1</v>
      </c>
      <c r="CN10" s="178">
        <v>1</v>
      </c>
      <c r="CO10" s="80">
        <f t="shared" si="27"/>
        <v>0</v>
      </c>
      <c r="CP10" s="149">
        <v>1</v>
      </c>
      <c r="CQ10" s="160">
        <v>2</v>
      </c>
      <c r="CR10" s="80">
        <f t="shared" si="28"/>
        <v>0</v>
      </c>
      <c r="CS10" s="149">
        <v>1</v>
      </c>
      <c r="CT10" s="160">
        <v>1</v>
      </c>
      <c r="CU10" s="161">
        <f t="shared" si="29"/>
        <v>0</v>
      </c>
    </row>
    <row r="11" spans="1:99" ht="12.75" customHeight="1">
      <c r="A11" s="7">
        <v>1</v>
      </c>
      <c r="B11" s="221"/>
      <c r="C11" s="84">
        <f t="shared" si="0"/>
        <v>136</v>
      </c>
      <c r="D11" s="97" t="s">
        <v>108</v>
      </c>
      <c r="E11" s="107" t="s">
        <v>67</v>
      </c>
      <c r="F11" s="151">
        <v>3</v>
      </c>
      <c r="G11" s="157">
        <v>2</v>
      </c>
      <c r="H11" s="110">
        <f t="shared" si="1"/>
        <v>8</v>
      </c>
      <c r="I11" s="85">
        <f t="shared" si="1"/>
        <v>11</v>
      </c>
      <c r="J11" s="224"/>
      <c r="K11" s="86"/>
      <c r="L11" s="86"/>
      <c r="M11" s="86" t="str">
        <v>FC Augsburg</v>
      </c>
      <c r="N11" s="86">
        <v>10</v>
      </c>
      <c r="O11" s="86"/>
      <c r="P11" s="151">
        <v>1</v>
      </c>
      <c r="Q11" s="153">
        <v>3</v>
      </c>
      <c r="R11" s="87">
        <f t="shared" si="2"/>
        <v>0</v>
      </c>
      <c r="S11" s="151">
        <v>1</v>
      </c>
      <c r="T11" s="153">
        <v>2</v>
      </c>
      <c r="U11" s="87">
        <f t="shared" si="3"/>
        <v>0</v>
      </c>
      <c r="V11" s="151">
        <v>0</v>
      </c>
      <c r="W11" s="153">
        <v>1</v>
      </c>
      <c r="X11" s="87">
        <f t="shared" si="4"/>
        <v>0</v>
      </c>
      <c r="Y11" s="151">
        <v>0</v>
      </c>
      <c r="Z11" s="153">
        <v>2</v>
      </c>
      <c r="AA11" s="87">
        <f t="shared" si="5"/>
        <v>0</v>
      </c>
      <c r="AB11" s="151">
        <v>1</v>
      </c>
      <c r="AC11" s="153">
        <v>3</v>
      </c>
      <c r="AD11" s="87">
        <f t="shared" si="6"/>
        <v>0</v>
      </c>
      <c r="AE11" s="151">
        <v>1</v>
      </c>
      <c r="AF11" s="153">
        <v>3</v>
      </c>
      <c r="AG11" s="87">
        <f t="shared" si="7"/>
        <v>0</v>
      </c>
      <c r="AH11" s="151">
        <v>1</v>
      </c>
      <c r="AI11" s="153">
        <v>3</v>
      </c>
      <c r="AJ11" s="87">
        <f t="shared" si="8"/>
        <v>0</v>
      </c>
      <c r="AK11" s="151">
        <v>1</v>
      </c>
      <c r="AL11" s="153">
        <v>3</v>
      </c>
      <c r="AM11" s="87">
        <f t="shared" si="9"/>
        <v>0</v>
      </c>
      <c r="AN11" s="151">
        <v>0</v>
      </c>
      <c r="AO11" s="153">
        <v>2</v>
      </c>
      <c r="AP11" s="87">
        <f t="shared" si="10"/>
        <v>0</v>
      </c>
      <c r="AQ11" s="151">
        <v>1</v>
      </c>
      <c r="AR11" s="153">
        <v>3</v>
      </c>
      <c r="AS11" s="87">
        <f t="shared" si="11"/>
        <v>0</v>
      </c>
      <c r="AT11" s="151">
        <v>0</v>
      </c>
      <c r="AU11" s="153">
        <v>4</v>
      </c>
      <c r="AV11" s="87">
        <f t="shared" si="12"/>
        <v>0</v>
      </c>
      <c r="AW11" s="151">
        <v>0</v>
      </c>
      <c r="AX11" s="153">
        <v>3</v>
      </c>
      <c r="AY11" s="87">
        <f t="shared" si="13"/>
        <v>0</v>
      </c>
      <c r="AZ11" s="151">
        <v>0</v>
      </c>
      <c r="BA11" s="153">
        <v>3</v>
      </c>
      <c r="BB11" s="87">
        <f t="shared" si="14"/>
        <v>0</v>
      </c>
      <c r="BC11" s="151">
        <v>2</v>
      </c>
      <c r="BD11" s="153">
        <v>1</v>
      </c>
      <c r="BE11" s="87">
        <f t="shared" si="15"/>
        <v>2</v>
      </c>
      <c r="BF11" s="192">
        <v>0</v>
      </c>
      <c r="BG11" s="193">
        <v>3</v>
      </c>
      <c r="BH11" s="87">
        <f t="shared" si="16"/>
        <v>0</v>
      </c>
      <c r="BI11" s="151">
        <v>0</v>
      </c>
      <c r="BJ11" s="153">
        <v>3</v>
      </c>
      <c r="BK11" s="87">
        <f t="shared" si="17"/>
        <v>0</v>
      </c>
      <c r="BL11" s="151">
        <v>0</v>
      </c>
      <c r="BM11" s="153">
        <v>1</v>
      </c>
      <c r="BN11" s="87">
        <f t="shared" si="18"/>
        <v>0</v>
      </c>
      <c r="BO11" s="151">
        <v>0</v>
      </c>
      <c r="BP11" s="153">
        <v>2</v>
      </c>
      <c r="BQ11" s="87">
        <f t="shared" si="19"/>
        <v>0</v>
      </c>
      <c r="BR11" s="151">
        <v>2</v>
      </c>
      <c r="BS11" s="153">
        <v>1</v>
      </c>
      <c r="BT11" s="87">
        <f t="shared" si="20"/>
        <v>2</v>
      </c>
      <c r="BU11" s="151">
        <v>1</v>
      </c>
      <c r="BV11" s="153">
        <v>2</v>
      </c>
      <c r="BW11" s="87">
        <f t="shared" si="21"/>
        <v>0</v>
      </c>
      <c r="BX11" s="194">
        <v>0</v>
      </c>
      <c r="BY11" s="195">
        <v>3</v>
      </c>
      <c r="BZ11" s="87">
        <f t="shared" si="22"/>
        <v>0</v>
      </c>
      <c r="CA11" s="151">
        <v>1</v>
      </c>
      <c r="CB11" s="153">
        <v>1</v>
      </c>
      <c r="CC11" s="87">
        <f t="shared" si="23"/>
        <v>0</v>
      </c>
      <c r="CD11" s="151">
        <v>0</v>
      </c>
      <c r="CE11" s="153">
        <v>2</v>
      </c>
      <c r="CF11" s="87">
        <f t="shared" si="24"/>
        <v>0</v>
      </c>
      <c r="CG11" s="151">
        <v>0</v>
      </c>
      <c r="CH11" s="153">
        <v>3</v>
      </c>
      <c r="CI11" s="87">
        <f t="shared" si="25"/>
        <v>0</v>
      </c>
      <c r="CJ11" s="196">
        <v>1</v>
      </c>
      <c r="CK11" s="197">
        <v>2</v>
      </c>
      <c r="CL11" s="87">
        <f t="shared" si="26"/>
        <v>0</v>
      </c>
      <c r="CM11" s="151">
        <v>1</v>
      </c>
      <c r="CN11" s="153">
        <v>2</v>
      </c>
      <c r="CO11" s="87">
        <f t="shared" si="27"/>
        <v>0</v>
      </c>
      <c r="CP11" s="151">
        <v>1</v>
      </c>
      <c r="CQ11" s="153">
        <v>2</v>
      </c>
      <c r="CR11" s="87">
        <f t="shared" si="28"/>
        <v>0</v>
      </c>
      <c r="CS11" s="151">
        <v>1</v>
      </c>
      <c r="CT11" s="153">
        <v>3</v>
      </c>
      <c r="CU11" s="164">
        <f t="shared" si="29"/>
        <v>0</v>
      </c>
    </row>
    <row r="12" spans="1:99" ht="12.75" customHeight="1">
      <c r="A12" s="7">
        <f>A3+1</f>
        <v>2</v>
      </c>
      <c r="B12" s="231">
        <v>2</v>
      </c>
      <c r="C12" s="141" t="e">
        <f t="shared" si="0"/>
        <v>#N/A</v>
      </c>
      <c r="D12" s="116" t="s">
        <v>78</v>
      </c>
      <c r="E12" s="117" t="s">
        <v>81</v>
      </c>
      <c r="F12" s="150"/>
      <c r="G12" s="156"/>
      <c r="H12" s="118">
        <f t="shared" si="1"/>
        <v>4</v>
      </c>
      <c r="I12" s="119">
        <f t="shared" ref="I12:I20" si="30">VLOOKUP(E12,$M$2:$N$19,2,FALSE)</f>
        <v>7</v>
      </c>
      <c r="J12" s="222" t="str">
        <f>IF(SUM(H12:I20)&lt;&gt;171,"F e h l e r","")</f>
        <v/>
      </c>
      <c r="K12" s="115"/>
      <c r="L12" s="115"/>
      <c r="M12" s="115" t="str">
        <v>Bayer 04 Leverkusen</v>
      </c>
      <c r="N12" s="115">
        <v>11</v>
      </c>
      <c r="O12" s="115"/>
      <c r="P12" s="150">
        <v>1</v>
      </c>
      <c r="Q12" s="183">
        <v>3</v>
      </c>
      <c r="R12" s="120">
        <f t="shared" si="2"/>
        <v>0</v>
      </c>
      <c r="S12" s="150">
        <v>2</v>
      </c>
      <c r="T12" s="183">
        <v>0</v>
      </c>
      <c r="U12" s="120">
        <f t="shared" si="3"/>
        <v>0</v>
      </c>
      <c r="V12" s="150">
        <v>2</v>
      </c>
      <c r="W12" s="183">
        <v>0</v>
      </c>
      <c r="X12" s="120">
        <f t="shared" si="4"/>
        <v>0</v>
      </c>
      <c r="Y12" s="150">
        <v>1</v>
      </c>
      <c r="Z12" s="183">
        <v>0</v>
      </c>
      <c r="AA12" s="120">
        <f t="shared" si="5"/>
        <v>0</v>
      </c>
      <c r="AB12" s="150">
        <v>2</v>
      </c>
      <c r="AC12" s="183">
        <v>0</v>
      </c>
      <c r="AD12" s="120">
        <f t="shared" si="6"/>
        <v>0</v>
      </c>
      <c r="AE12" s="150">
        <v>2</v>
      </c>
      <c r="AF12" s="183">
        <v>0</v>
      </c>
      <c r="AG12" s="120">
        <f t="shared" si="7"/>
        <v>0</v>
      </c>
      <c r="AH12" s="150">
        <v>2</v>
      </c>
      <c r="AI12" s="183">
        <v>1</v>
      </c>
      <c r="AJ12" s="120">
        <f t="shared" si="8"/>
        <v>0</v>
      </c>
      <c r="AK12" s="150">
        <v>2</v>
      </c>
      <c r="AL12" s="183">
        <v>0</v>
      </c>
      <c r="AM12" s="120">
        <f t="shared" si="9"/>
        <v>0</v>
      </c>
      <c r="AN12" s="150">
        <v>3</v>
      </c>
      <c r="AO12" s="162">
        <v>1</v>
      </c>
      <c r="AP12" s="120">
        <f t="shared" si="10"/>
        <v>0</v>
      </c>
      <c r="AQ12" s="150">
        <v>2</v>
      </c>
      <c r="AR12" s="162">
        <v>1</v>
      </c>
      <c r="AS12" s="120">
        <f t="shared" si="11"/>
        <v>0</v>
      </c>
      <c r="AT12" s="150">
        <v>2</v>
      </c>
      <c r="AU12" s="183">
        <v>1</v>
      </c>
      <c r="AV12" s="120">
        <f t="shared" si="12"/>
        <v>0</v>
      </c>
      <c r="AW12" s="150">
        <v>2</v>
      </c>
      <c r="AX12" s="183">
        <v>0</v>
      </c>
      <c r="AY12" s="120">
        <f t="shared" si="13"/>
        <v>0</v>
      </c>
      <c r="AZ12" s="150">
        <v>2</v>
      </c>
      <c r="BA12" s="162">
        <v>0</v>
      </c>
      <c r="BB12" s="120">
        <f t="shared" si="14"/>
        <v>0</v>
      </c>
      <c r="BC12" s="150">
        <v>2</v>
      </c>
      <c r="BD12" s="183">
        <v>1</v>
      </c>
      <c r="BE12" s="120">
        <f t="shared" si="15"/>
        <v>0</v>
      </c>
      <c r="BF12" s="184">
        <v>2</v>
      </c>
      <c r="BG12" s="185">
        <v>0</v>
      </c>
      <c r="BH12" s="120">
        <f t="shared" si="16"/>
        <v>0</v>
      </c>
      <c r="BI12" s="150">
        <v>2</v>
      </c>
      <c r="BJ12" s="162">
        <v>1</v>
      </c>
      <c r="BK12" s="120">
        <f t="shared" si="17"/>
        <v>0</v>
      </c>
      <c r="BL12" s="150">
        <v>2</v>
      </c>
      <c r="BM12" s="162">
        <v>0</v>
      </c>
      <c r="BN12" s="120">
        <f t="shared" si="18"/>
        <v>0</v>
      </c>
      <c r="BO12" s="150">
        <v>2</v>
      </c>
      <c r="BP12" s="183">
        <v>0</v>
      </c>
      <c r="BQ12" s="120">
        <f t="shared" si="19"/>
        <v>0</v>
      </c>
      <c r="BR12" s="150">
        <v>2</v>
      </c>
      <c r="BS12" s="183">
        <v>1</v>
      </c>
      <c r="BT12" s="120">
        <f t="shared" si="20"/>
        <v>0</v>
      </c>
      <c r="BU12" s="150">
        <v>2</v>
      </c>
      <c r="BV12" s="162">
        <v>1</v>
      </c>
      <c r="BW12" s="120">
        <f t="shared" si="21"/>
        <v>0</v>
      </c>
      <c r="BX12" s="191">
        <v>2</v>
      </c>
      <c r="BY12" s="167">
        <v>0</v>
      </c>
      <c r="BZ12" s="120">
        <f t="shared" si="22"/>
        <v>0</v>
      </c>
      <c r="CA12" s="150">
        <v>1</v>
      </c>
      <c r="CB12" s="162">
        <v>1</v>
      </c>
      <c r="CC12" s="120">
        <f t="shared" si="23"/>
        <v>0</v>
      </c>
      <c r="CD12" s="150">
        <v>3</v>
      </c>
      <c r="CE12" s="183">
        <v>2</v>
      </c>
      <c r="CF12" s="120">
        <f t="shared" si="24"/>
        <v>0</v>
      </c>
      <c r="CG12" s="150">
        <v>1</v>
      </c>
      <c r="CH12" s="162">
        <v>0</v>
      </c>
      <c r="CI12" s="120">
        <f t="shared" si="25"/>
        <v>0</v>
      </c>
      <c r="CJ12" s="188">
        <v>2</v>
      </c>
      <c r="CK12" s="189">
        <v>1</v>
      </c>
      <c r="CL12" s="120">
        <f t="shared" si="26"/>
        <v>0</v>
      </c>
      <c r="CM12" s="150">
        <v>2</v>
      </c>
      <c r="CN12" s="183">
        <v>1</v>
      </c>
      <c r="CO12" s="120">
        <f t="shared" si="27"/>
        <v>0</v>
      </c>
      <c r="CP12" s="150">
        <v>3</v>
      </c>
      <c r="CQ12" s="162">
        <v>1</v>
      </c>
      <c r="CR12" s="120">
        <f t="shared" si="28"/>
        <v>0</v>
      </c>
      <c r="CS12" s="150">
        <v>1</v>
      </c>
      <c r="CT12" s="162">
        <v>2</v>
      </c>
      <c r="CU12" s="165">
        <f t="shared" si="29"/>
        <v>0</v>
      </c>
    </row>
    <row r="13" spans="1:99" ht="12.75" customHeight="1">
      <c r="A13" s="7">
        <f t="shared" ref="A13:A76" si="31">A4+1</f>
        <v>2</v>
      </c>
      <c r="B13" s="219"/>
      <c r="C13" s="79" t="e">
        <f t="shared" si="0"/>
        <v>#N/A</v>
      </c>
      <c r="D13" s="95" t="s">
        <v>70</v>
      </c>
      <c r="E13" s="170" t="s">
        <v>68</v>
      </c>
      <c r="F13" s="149"/>
      <c r="G13" s="111"/>
      <c r="H13" s="108">
        <f t="shared" ref="H13:H39" si="32">VLOOKUP(D13,$M$2:$N$19,2,FALSE)</f>
        <v>14</v>
      </c>
      <c r="I13" s="1">
        <f t="shared" si="30"/>
        <v>1</v>
      </c>
      <c r="J13" s="223"/>
      <c r="M13" s="1" t="str">
        <v>SC Paderborn 07</v>
      </c>
      <c r="N13" s="1">
        <v>12</v>
      </c>
      <c r="P13" s="149">
        <v>1</v>
      </c>
      <c r="Q13" s="178">
        <v>3</v>
      </c>
      <c r="R13" s="80">
        <f t="shared" si="2"/>
        <v>0</v>
      </c>
      <c r="S13" s="149">
        <v>1</v>
      </c>
      <c r="T13" s="178">
        <v>1</v>
      </c>
      <c r="U13" s="80">
        <f t="shared" si="3"/>
        <v>0</v>
      </c>
      <c r="V13" s="149">
        <v>1</v>
      </c>
      <c r="W13" s="178">
        <v>2</v>
      </c>
      <c r="X13" s="80">
        <f t="shared" si="4"/>
        <v>0</v>
      </c>
      <c r="Y13" s="149">
        <v>1</v>
      </c>
      <c r="Z13" s="178">
        <v>1</v>
      </c>
      <c r="AA13" s="80">
        <f t="shared" si="5"/>
        <v>0</v>
      </c>
      <c r="AB13" s="149">
        <v>1</v>
      </c>
      <c r="AC13" s="178">
        <v>2</v>
      </c>
      <c r="AD13" s="80">
        <f t="shared" si="6"/>
        <v>0</v>
      </c>
      <c r="AE13" s="149">
        <v>1</v>
      </c>
      <c r="AF13" s="178">
        <v>2</v>
      </c>
      <c r="AG13" s="80">
        <f t="shared" si="7"/>
        <v>0</v>
      </c>
      <c r="AH13" s="149">
        <v>1</v>
      </c>
      <c r="AI13" s="178">
        <v>2</v>
      </c>
      <c r="AJ13" s="80">
        <f t="shared" si="8"/>
        <v>0</v>
      </c>
      <c r="AK13" s="149">
        <v>1</v>
      </c>
      <c r="AL13" s="178">
        <v>3</v>
      </c>
      <c r="AM13" s="80">
        <f t="shared" si="9"/>
        <v>0</v>
      </c>
      <c r="AN13" s="149">
        <v>2</v>
      </c>
      <c r="AO13" s="160">
        <v>4</v>
      </c>
      <c r="AP13" s="80">
        <f t="shared" si="10"/>
        <v>0</v>
      </c>
      <c r="AQ13" s="149">
        <v>2</v>
      </c>
      <c r="AR13" s="160">
        <v>3</v>
      </c>
      <c r="AS13" s="80">
        <f t="shared" si="11"/>
        <v>0</v>
      </c>
      <c r="AT13" s="149">
        <v>1</v>
      </c>
      <c r="AU13" s="178">
        <v>1</v>
      </c>
      <c r="AV13" s="80">
        <f t="shared" si="12"/>
        <v>0</v>
      </c>
      <c r="AW13" s="149">
        <v>1</v>
      </c>
      <c r="AX13" s="178">
        <v>2</v>
      </c>
      <c r="AY13" s="80">
        <f t="shared" si="13"/>
        <v>0</v>
      </c>
      <c r="AZ13" s="149">
        <v>1</v>
      </c>
      <c r="BA13" s="160">
        <v>2</v>
      </c>
      <c r="BB13" s="80">
        <f t="shared" si="14"/>
        <v>0</v>
      </c>
      <c r="BC13" s="149">
        <v>1</v>
      </c>
      <c r="BD13" s="178">
        <v>2</v>
      </c>
      <c r="BE13" s="80">
        <f t="shared" si="15"/>
        <v>0</v>
      </c>
      <c r="BF13" s="179">
        <v>1</v>
      </c>
      <c r="BG13" s="180">
        <v>2</v>
      </c>
      <c r="BH13" s="80">
        <f t="shared" si="16"/>
        <v>0</v>
      </c>
      <c r="BI13" s="149">
        <v>2</v>
      </c>
      <c r="BJ13" s="160">
        <v>2</v>
      </c>
      <c r="BK13" s="80">
        <f t="shared" si="17"/>
        <v>0</v>
      </c>
      <c r="BL13" s="149">
        <v>1</v>
      </c>
      <c r="BM13" s="160">
        <v>2</v>
      </c>
      <c r="BN13" s="80">
        <f t="shared" si="18"/>
        <v>0</v>
      </c>
      <c r="BO13" s="149">
        <v>1</v>
      </c>
      <c r="BP13" s="178">
        <v>2</v>
      </c>
      <c r="BQ13" s="80">
        <f t="shared" si="19"/>
        <v>0</v>
      </c>
      <c r="BR13" s="149">
        <v>1</v>
      </c>
      <c r="BS13" s="178">
        <v>2</v>
      </c>
      <c r="BT13" s="80">
        <f t="shared" si="20"/>
        <v>0</v>
      </c>
      <c r="BU13" s="149">
        <v>2</v>
      </c>
      <c r="BV13" s="160">
        <v>1</v>
      </c>
      <c r="BW13" s="80">
        <f t="shared" si="21"/>
        <v>0</v>
      </c>
      <c r="BX13" s="190">
        <v>1</v>
      </c>
      <c r="BY13" s="160">
        <v>2</v>
      </c>
      <c r="BZ13" s="80">
        <f t="shared" si="22"/>
        <v>0</v>
      </c>
      <c r="CA13" s="149">
        <v>2</v>
      </c>
      <c r="CB13" s="160">
        <v>2</v>
      </c>
      <c r="CC13" s="80">
        <f t="shared" si="23"/>
        <v>0</v>
      </c>
      <c r="CD13" s="149">
        <v>1</v>
      </c>
      <c r="CE13" s="178">
        <v>1</v>
      </c>
      <c r="CF13" s="80">
        <f t="shared" si="24"/>
        <v>0</v>
      </c>
      <c r="CG13" s="149">
        <v>2</v>
      </c>
      <c r="CH13" s="160">
        <v>1</v>
      </c>
      <c r="CI13" s="80">
        <f t="shared" si="25"/>
        <v>0</v>
      </c>
      <c r="CJ13" s="149">
        <v>1</v>
      </c>
      <c r="CK13" s="160">
        <v>1</v>
      </c>
      <c r="CL13" s="80">
        <f t="shared" si="26"/>
        <v>0</v>
      </c>
      <c r="CM13" s="149">
        <v>1</v>
      </c>
      <c r="CN13" s="178">
        <v>2</v>
      </c>
      <c r="CO13" s="80">
        <f t="shared" si="27"/>
        <v>0</v>
      </c>
      <c r="CP13" s="149">
        <v>2</v>
      </c>
      <c r="CQ13" s="160">
        <v>1</v>
      </c>
      <c r="CR13" s="80">
        <f t="shared" si="28"/>
        <v>0</v>
      </c>
      <c r="CS13" s="149">
        <v>1</v>
      </c>
      <c r="CT13" s="160">
        <v>3</v>
      </c>
      <c r="CU13" s="161">
        <f t="shared" si="29"/>
        <v>0</v>
      </c>
    </row>
    <row r="14" spans="1:99" ht="12.75" customHeight="1">
      <c r="A14" s="7">
        <f t="shared" si="31"/>
        <v>2</v>
      </c>
      <c r="B14" s="219"/>
      <c r="C14" s="81" t="e">
        <f t="shared" si="0"/>
        <v>#N/A</v>
      </c>
      <c r="D14" s="96" t="s">
        <v>67</v>
      </c>
      <c r="E14" s="171" t="s">
        <v>77</v>
      </c>
      <c r="F14" s="150"/>
      <c r="G14" s="156"/>
      <c r="H14" s="109">
        <f t="shared" si="32"/>
        <v>11</v>
      </c>
      <c r="I14" s="82">
        <f t="shared" si="30"/>
        <v>5</v>
      </c>
      <c r="J14" s="223"/>
      <c r="M14" s="1" t="str">
        <v>FC Bayern München</v>
      </c>
      <c r="N14" s="1">
        <v>13</v>
      </c>
      <c r="P14" s="150">
        <v>1</v>
      </c>
      <c r="Q14" s="183">
        <v>3</v>
      </c>
      <c r="R14" s="83">
        <f t="shared" si="2"/>
        <v>0</v>
      </c>
      <c r="S14" s="150">
        <v>2</v>
      </c>
      <c r="T14" s="183">
        <v>0</v>
      </c>
      <c r="U14" s="83">
        <f t="shared" si="3"/>
        <v>0</v>
      </c>
      <c r="V14" s="150">
        <v>2</v>
      </c>
      <c r="W14" s="183">
        <v>0</v>
      </c>
      <c r="X14" s="83">
        <f t="shared" si="4"/>
        <v>0</v>
      </c>
      <c r="Y14" s="150">
        <v>1</v>
      </c>
      <c r="Z14" s="183">
        <v>0</v>
      </c>
      <c r="AA14" s="83">
        <f t="shared" si="5"/>
        <v>0</v>
      </c>
      <c r="AB14" s="150">
        <v>3</v>
      </c>
      <c r="AC14" s="183">
        <v>0</v>
      </c>
      <c r="AD14" s="83">
        <f t="shared" si="6"/>
        <v>0</v>
      </c>
      <c r="AE14" s="150">
        <v>2</v>
      </c>
      <c r="AF14" s="183">
        <v>1</v>
      </c>
      <c r="AG14" s="83">
        <f t="shared" si="7"/>
        <v>0</v>
      </c>
      <c r="AH14" s="150">
        <v>3</v>
      </c>
      <c r="AI14" s="183">
        <v>1</v>
      </c>
      <c r="AJ14" s="83">
        <f t="shared" si="8"/>
        <v>0</v>
      </c>
      <c r="AK14" s="150">
        <v>2</v>
      </c>
      <c r="AL14" s="183">
        <v>0</v>
      </c>
      <c r="AM14" s="83">
        <f t="shared" si="9"/>
        <v>0</v>
      </c>
      <c r="AN14" s="150">
        <v>3</v>
      </c>
      <c r="AO14" s="162">
        <v>0</v>
      </c>
      <c r="AP14" s="83">
        <f t="shared" si="10"/>
        <v>0</v>
      </c>
      <c r="AQ14" s="150">
        <v>2</v>
      </c>
      <c r="AR14" s="162">
        <v>0</v>
      </c>
      <c r="AS14" s="83">
        <f t="shared" si="11"/>
        <v>0</v>
      </c>
      <c r="AT14" s="150">
        <v>3</v>
      </c>
      <c r="AU14" s="183">
        <v>0</v>
      </c>
      <c r="AV14" s="83">
        <f t="shared" si="12"/>
        <v>0</v>
      </c>
      <c r="AW14" s="150">
        <v>4</v>
      </c>
      <c r="AX14" s="183">
        <v>1</v>
      </c>
      <c r="AY14" s="83">
        <f t="shared" si="13"/>
        <v>0</v>
      </c>
      <c r="AZ14" s="150">
        <v>4</v>
      </c>
      <c r="BA14" s="162">
        <v>1</v>
      </c>
      <c r="BB14" s="83">
        <f t="shared" si="14"/>
        <v>0</v>
      </c>
      <c r="BC14" s="150">
        <v>2</v>
      </c>
      <c r="BD14" s="183">
        <v>1</v>
      </c>
      <c r="BE14" s="83">
        <f t="shared" si="15"/>
        <v>0</v>
      </c>
      <c r="BF14" s="184">
        <v>2</v>
      </c>
      <c r="BG14" s="185">
        <v>1</v>
      </c>
      <c r="BH14" s="83">
        <f t="shared" si="16"/>
        <v>0</v>
      </c>
      <c r="BI14" s="150">
        <v>3</v>
      </c>
      <c r="BJ14" s="162">
        <v>1</v>
      </c>
      <c r="BK14" s="83">
        <f t="shared" si="17"/>
        <v>0</v>
      </c>
      <c r="BL14" s="150">
        <v>2</v>
      </c>
      <c r="BM14" s="162">
        <v>0</v>
      </c>
      <c r="BN14" s="83">
        <f t="shared" si="18"/>
        <v>0</v>
      </c>
      <c r="BO14" s="150">
        <v>2</v>
      </c>
      <c r="BP14" s="183">
        <v>1</v>
      </c>
      <c r="BQ14" s="83">
        <f t="shared" si="19"/>
        <v>0</v>
      </c>
      <c r="BR14" s="150">
        <v>2</v>
      </c>
      <c r="BS14" s="183">
        <v>1</v>
      </c>
      <c r="BT14" s="83">
        <f t="shared" si="20"/>
        <v>0</v>
      </c>
      <c r="BU14" s="150">
        <v>2</v>
      </c>
      <c r="BV14" s="162">
        <v>1</v>
      </c>
      <c r="BW14" s="83">
        <f t="shared" si="21"/>
        <v>0</v>
      </c>
      <c r="BX14" s="191">
        <v>3</v>
      </c>
      <c r="BY14" s="167">
        <v>0</v>
      </c>
      <c r="BZ14" s="83">
        <f t="shared" si="22"/>
        <v>0</v>
      </c>
      <c r="CA14" s="150">
        <v>3</v>
      </c>
      <c r="CB14" s="162">
        <v>1</v>
      </c>
      <c r="CC14" s="83">
        <f t="shared" si="23"/>
        <v>0</v>
      </c>
      <c r="CD14" s="150">
        <v>2</v>
      </c>
      <c r="CE14" s="183">
        <v>1</v>
      </c>
      <c r="CF14" s="83">
        <f t="shared" si="24"/>
        <v>0</v>
      </c>
      <c r="CG14" s="150">
        <v>1</v>
      </c>
      <c r="CH14" s="162">
        <v>0</v>
      </c>
      <c r="CI14" s="83">
        <f t="shared" si="25"/>
        <v>0</v>
      </c>
      <c r="CJ14" s="188">
        <v>2</v>
      </c>
      <c r="CK14" s="189">
        <v>1</v>
      </c>
      <c r="CL14" s="83">
        <f t="shared" si="26"/>
        <v>0</v>
      </c>
      <c r="CM14" s="150">
        <v>2</v>
      </c>
      <c r="CN14" s="183">
        <v>0</v>
      </c>
      <c r="CO14" s="83">
        <f t="shared" si="27"/>
        <v>0</v>
      </c>
      <c r="CP14" s="150">
        <v>3</v>
      </c>
      <c r="CQ14" s="162">
        <v>1</v>
      </c>
      <c r="CR14" s="83">
        <f t="shared" si="28"/>
        <v>0</v>
      </c>
      <c r="CS14" s="150">
        <v>2</v>
      </c>
      <c r="CT14" s="162">
        <v>1</v>
      </c>
      <c r="CU14" s="163">
        <f t="shared" si="29"/>
        <v>0</v>
      </c>
    </row>
    <row r="15" spans="1:99" ht="12.75" customHeight="1">
      <c r="A15" s="7">
        <f t="shared" si="31"/>
        <v>2</v>
      </c>
      <c r="B15" s="219"/>
      <c r="C15" s="79" t="e">
        <f t="shared" si="0"/>
        <v>#N/A</v>
      </c>
      <c r="D15" s="95" t="s">
        <v>74</v>
      </c>
      <c r="E15" s="170" t="s">
        <v>73</v>
      </c>
      <c r="F15" s="149"/>
      <c r="G15" s="111"/>
      <c r="H15" s="108">
        <f t="shared" si="32"/>
        <v>18</v>
      </c>
      <c r="I15" s="1">
        <f t="shared" si="30"/>
        <v>10</v>
      </c>
      <c r="J15" s="223"/>
      <c r="M15" s="1" t="str">
        <v>TSG 1899 Hoffenheim</v>
      </c>
      <c r="N15" s="1">
        <v>14</v>
      </c>
      <c r="P15" s="149">
        <v>1</v>
      </c>
      <c r="Q15" s="178">
        <v>3</v>
      </c>
      <c r="R15" s="80">
        <f t="shared" si="2"/>
        <v>0</v>
      </c>
      <c r="S15" s="149">
        <v>2</v>
      </c>
      <c r="T15" s="178">
        <v>0</v>
      </c>
      <c r="U15" s="80">
        <f t="shared" si="3"/>
        <v>0</v>
      </c>
      <c r="V15" s="149">
        <v>2</v>
      </c>
      <c r="W15" s="178">
        <v>1</v>
      </c>
      <c r="X15" s="80">
        <f t="shared" si="4"/>
        <v>0</v>
      </c>
      <c r="Y15" s="149">
        <v>2</v>
      </c>
      <c r="Z15" s="178">
        <v>0</v>
      </c>
      <c r="AA15" s="80">
        <f t="shared" si="5"/>
        <v>0</v>
      </c>
      <c r="AB15" s="149">
        <v>3</v>
      </c>
      <c r="AC15" s="178">
        <v>1</v>
      </c>
      <c r="AD15" s="80">
        <f t="shared" si="6"/>
        <v>0</v>
      </c>
      <c r="AE15" s="149">
        <v>2</v>
      </c>
      <c r="AF15" s="178">
        <v>1</v>
      </c>
      <c r="AG15" s="80">
        <f t="shared" si="7"/>
        <v>0</v>
      </c>
      <c r="AH15" s="149">
        <v>1</v>
      </c>
      <c r="AI15" s="178">
        <v>1</v>
      </c>
      <c r="AJ15" s="80">
        <f t="shared" si="8"/>
        <v>0</v>
      </c>
      <c r="AK15" s="149">
        <v>2</v>
      </c>
      <c r="AL15" s="178">
        <v>1</v>
      </c>
      <c r="AM15" s="80">
        <f t="shared" si="9"/>
        <v>0</v>
      </c>
      <c r="AN15" s="149">
        <v>2</v>
      </c>
      <c r="AO15" s="160">
        <v>1</v>
      </c>
      <c r="AP15" s="80">
        <f t="shared" si="10"/>
        <v>0</v>
      </c>
      <c r="AQ15" s="149">
        <v>2</v>
      </c>
      <c r="AR15" s="160">
        <v>1</v>
      </c>
      <c r="AS15" s="80">
        <f t="shared" si="11"/>
        <v>0</v>
      </c>
      <c r="AT15" s="149">
        <v>2</v>
      </c>
      <c r="AU15" s="178">
        <v>1</v>
      </c>
      <c r="AV15" s="80">
        <f t="shared" si="12"/>
        <v>0</v>
      </c>
      <c r="AW15" s="149">
        <v>2</v>
      </c>
      <c r="AX15" s="178">
        <v>0</v>
      </c>
      <c r="AY15" s="80">
        <f t="shared" si="13"/>
        <v>0</v>
      </c>
      <c r="AZ15" s="149">
        <v>2</v>
      </c>
      <c r="BA15" s="160">
        <v>0</v>
      </c>
      <c r="BB15" s="80">
        <f t="shared" si="14"/>
        <v>0</v>
      </c>
      <c r="BC15" s="149">
        <v>2</v>
      </c>
      <c r="BD15" s="178">
        <v>1</v>
      </c>
      <c r="BE15" s="80">
        <f t="shared" si="15"/>
        <v>0</v>
      </c>
      <c r="BF15" s="179">
        <v>2</v>
      </c>
      <c r="BG15" s="180">
        <v>0</v>
      </c>
      <c r="BH15" s="80">
        <f t="shared" si="16"/>
        <v>0</v>
      </c>
      <c r="BI15" s="149">
        <v>2</v>
      </c>
      <c r="BJ15" s="160">
        <v>1</v>
      </c>
      <c r="BK15" s="80">
        <f t="shared" si="17"/>
        <v>0</v>
      </c>
      <c r="BL15" s="149">
        <v>2</v>
      </c>
      <c r="BM15" s="160">
        <v>1</v>
      </c>
      <c r="BN15" s="80">
        <f t="shared" si="18"/>
        <v>0</v>
      </c>
      <c r="BO15" s="149">
        <v>2</v>
      </c>
      <c r="BP15" s="178">
        <v>1</v>
      </c>
      <c r="BQ15" s="80">
        <f t="shared" si="19"/>
        <v>0</v>
      </c>
      <c r="BR15" s="149">
        <v>2</v>
      </c>
      <c r="BS15" s="178">
        <v>1</v>
      </c>
      <c r="BT15" s="80">
        <f t="shared" si="20"/>
        <v>0</v>
      </c>
      <c r="BU15" s="149">
        <v>2</v>
      </c>
      <c r="BV15" s="160">
        <v>1</v>
      </c>
      <c r="BW15" s="80">
        <f t="shared" si="21"/>
        <v>0</v>
      </c>
      <c r="BX15" s="190">
        <v>2</v>
      </c>
      <c r="BY15" s="160">
        <v>0</v>
      </c>
      <c r="BZ15" s="80">
        <f t="shared" si="22"/>
        <v>0</v>
      </c>
      <c r="CA15" s="149">
        <v>1</v>
      </c>
      <c r="CB15" s="160">
        <v>2</v>
      </c>
      <c r="CC15" s="80">
        <f t="shared" si="23"/>
        <v>0</v>
      </c>
      <c r="CD15" s="149">
        <v>3</v>
      </c>
      <c r="CE15" s="178">
        <v>1</v>
      </c>
      <c r="CF15" s="80">
        <f t="shared" si="24"/>
        <v>0</v>
      </c>
      <c r="CG15" s="149">
        <v>2</v>
      </c>
      <c r="CH15" s="160">
        <v>1</v>
      </c>
      <c r="CI15" s="80">
        <f t="shared" si="25"/>
        <v>0</v>
      </c>
      <c r="CJ15" s="149">
        <v>2</v>
      </c>
      <c r="CK15" s="160">
        <v>1</v>
      </c>
      <c r="CL15" s="80">
        <f t="shared" si="26"/>
        <v>0</v>
      </c>
      <c r="CM15" s="149">
        <v>2</v>
      </c>
      <c r="CN15" s="178">
        <v>1</v>
      </c>
      <c r="CO15" s="80">
        <f t="shared" si="27"/>
        <v>0</v>
      </c>
      <c r="CP15" s="149">
        <v>3</v>
      </c>
      <c r="CQ15" s="160">
        <v>1</v>
      </c>
      <c r="CR15" s="80">
        <f t="shared" si="28"/>
        <v>0</v>
      </c>
      <c r="CS15" s="149">
        <v>1</v>
      </c>
      <c r="CT15" s="160">
        <v>1</v>
      </c>
      <c r="CU15" s="161">
        <f t="shared" si="29"/>
        <v>0</v>
      </c>
    </row>
    <row r="16" spans="1:99" ht="12.75" customHeight="1">
      <c r="A16" s="7">
        <f t="shared" si="31"/>
        <v>2</v>
      </c>
      <c r="B16" s="219"/>
      <c r="C16" s="81" t="e">
        <f t="shared" si="0"/>
        <v>#N/A</v>
      </c>
      <c r="D16" s="96" t="s">
        <v>71</v>
      </c>
      <c r="E16" s="171" t="s">
        <v>108</v>
      </c>
      <c r="F16" s="150"/>
      <c r="G16" s="156"/>
      <c r="H16" s="109">
        <f t="shared" si="32"/>
        <v>16</v>
      </c>
      <c r="I16" s="82">
        <f t="shared" si="30"/>
        <v>8</v>
      </c>
      <c r="J16" s="223"/>
      <c r="M16" s="1" t="str">
        <v>FC Schalke 04</v>
      </c>
      <c r="N16" s="1">
        <v>15</v>
      </c>
      <c r="P16" s="150">
        <v>3</v>
      </c>
      <c r="Q16" s="183">
        <v>1</v>
      </c>
      <c r="R16" s="83">
        <f t="shared" si="2"/>
        <v>0</v>
      </c>
      <c r="S16" s="150">
        <v>2</v>
      </c>
      <c r="T16" s="183">
        <v>1</v>
      </c>
      <c r="U16" s="83">
        <f t="shared" si="3"/>
        <v>0</v>
      </c>
      <c r="V16" s="150">
        <v>2</v>
      </c>
      <c r="W16" s="183">
        <v>0</v>
      </c>
      <c r="X16" s="83">
        <f t="shared" si="4"/>
        <v>0</v>
      </c>
      <c r="Y16" s="150">
        <v>3</v>
      </c>
      <c r="Z16" s="183">
        <v>1</v>
      </c>
      <c r="AA16" s="83">
        <f t="shared" si="5"/>
        <v>0</v>
      </c>
      <c r="AB16" s="150">
        <v>3</v>
      </c>
      <c r="AC16" s="183">
        <v>1</v>
      </c>
      <c r="AD16" s="83">
        <f t="shared" si="6"/>
        <v>0</v>
      </c>
      <c r="AE16" s="150">
        <v>2</v>
      </c>
      <c r="AF16" s="183">
        <v>0</v>
      </c>
      <c r="AG16" s="83">
        <f t="shared" si="7"/>
        <v>0</v>
      </c>
      <c r="AH16" s="150">
        <v>2</v>
      </c>
      <c r="AI16" s="183">
        <v>1</v>
      </c>
      <c r="AJ16" s="83">
        <f t="shared" si="8"/>
        <v>0</v>
      </c>
      <c r="AK16" s="150">
        <v>1</v>
      </c>
      <c r="AL16" s="183">
        <v>1</v>
      </c>
      <c r="AM16" s="83">
        <f t="shared" si="9"/>
        <v>0</v>
      </c>
      <c r="AN16" s="150">
        <v>2</v>
      </c>
      <c r="AO16" s="162">
        <v>0</v>
      </c>
      <c r="AP16" s="83">
        <f t="shared" si="10"/>
        <v>0</v>
      </c>
      <c r="AQ16" s="150">
        <v>2</v>
      </c>
      <c r="AR16" s="162">
        <v>1</v>
      </c>
      <c r="AS16" s="83">
        <f t="shared" si="11"/>
        <v>0</v>
      </c>
      <c r="AT16" s="150">
        <v>2</v>
      </c>
      <c r="AU16" s="183">
        <v>0</v>
      </c>
      <c r="AV16" s="83">
        <f t="shared" si="12"/>
        <v>0</v>
      </c>
      <c r="AW16" s="150">
        <v>3</v>
      </c>
      <c r="AX16" s="183">
        <v>1</v>
      </c>
      <c r="AY16" s="83">
        <f t="shared" si="13"/>
        <v>0</v>
      </c>
      <c r="AZ16" s="150">
        <v>3</v>
      </c>
      <c r="BA16" s="162">
        <v>1</v>
      </c>
      <c r="BB16" s="83">
        <f t="shared" si="14"/>
        <v>0</v>
      </c>
      <c r="BC16" s="150">
        <v>2</v>
      </c>
      <c r="BD16" s="183">
        <v>1</v>
      </c>
      <c r="BE16" s="83">
        <f t="shared" si="15"/>
        <v>0</v>
      </c>
      <c r="BF16" s="184">
        <v>1</v>
      </c>
      <c r="BG16" s="185">
        <v>0</v>
      </c>
      <c r="BH16" s="83">
        <f t="shared" si="16"/>
        <v>0</v>
      </c>
      <c r="BI16" s="150">
        <v>3</v>
      </c>
      <c r="BJ16" s="162">
        <v>1</v>
      </c>
      <c r="BK16" s="83">
        <f t="shared" si="17"/>
        <v>0</v>
      </c>
      <c r="BL16" s="150">
        <v>2</v>
      </c>
      <c r="BM16" s="162">
        <v>0</v>
      </c>
      <c r="BN16" s="83">
        <f t="shared" si="18"/>
        <v>0</v>
      </c>
      <c r="BO16" s="150">
        <v>2</v>
      </c>
      <c r="BP16" s="183">
        <v>0</v>
      </c>
      <c r="BQ16" s="83">
        <f t="shared" si="19"/>
        <v>0</v>
      </c>
      <c r="BR16" s="150">
        <v>2</v>
      </c>
      <c r="BS16" s="183">
        <v>1</v>
      </c>
      <c r="BT16" s="83">
        <f t="shared" si="20"/>
        <v>0</v>
      </c>
      <c r="BU16" s="150">
        <v>2</v>
      </c>
      <c r="BV16" s="162">
        <v>1</v>
      </c>
      <c r="BW16" s="83">
        <f t="shared" si="21"/>
        <v>0</v>
      </c>
      <c r="BX16" s="191">
        <v>3</v>
      </c>
      <c r="BY16" s="167">
        <v>0</v>
      </c>
      <c r="BZ16" s="83">
        <f t="shared" si="22"/>
        <v>0</v>
      </c>
      <c r="CA16" s="150">
        <v>1</v>
      </c>
      <c r="CB16" s="162">
        <v>1</v>
      </c>
      <c r="CC16" s="83">
        <f t="shared" si="23"/>
        <v>0</v>
      </c>
      <c r="CD16" s="150">
        <v>2</v>
      </c>
      <c r="CE16" s="183">
        <v>0</v>
      </c>
      <c r="CF16" s="83">
        <f t="shared" si="24"/>
        <v>0</v>
      </c>
      <c r="CG16" s="150">
        <v>2</v>
      </c>
      <c r="CH16" s="162">
        <v>0</v>
      </c>
      <c r="CI16" s="83">
        <f t="shared" si="25"/>
        <v>0</v>
      </c>
      <c r="CJ16" s="188">
        <v>2</v>
      </c>
      <c r="CK16" s="189">
        <v>1</v>
      </c>
      <c r="CL16" s="83">
        <f t="shared" si="26"/>
        <v>0</v>
      </c>
      <c r="CM16" s="150">
        <v>2</v>
      </c>
      <c r="CN16" s="183">
        <v>0</v>
      </c>
      <c r="CO16" s="83">
        <f t="shared" si="27"/>
        <v>0</v>
      </c>
      <c r="CP16" s="150">
        <v>2</v>
      </c>
      <c r="CQ16" s="162">
        <v>1</v>
      </c>
      <c r="CR16" s="83">
        <f t="shared" si="28"/>
        <v>0</v>
      </c>
      <c r="CS16" s="150">
        <v>3</v>
      </c>
      <c r="CT16" s="162">
        <v>1</v>
      </c>
      <c r="CU16" s="163">
        <f t="shared" si="29"/>
        <v>0</v>
      </c>
    </row>
    <row r="17" spans="1:99" ht="12.75" customHeight="1">
      <c r="A17" s="7">
        <f t="shared" si="31"/>
        <v>2</v>
      </c>
      <c r="B17" s="219"/>
      <c r="C17" s="79" t="e">
        <f t="shared" si="0"/>
        <v>#N/A</v>
      </c>
      <c r="D17" s="95" t="s">
        <v>80</v>
      </c>
      <c r="E17" s="170" t="s">
        <v>72</v>
      </c>
      <c r="F17" s="149"/>
      <c r="G17" s="111"/>
      <c r="H17" s="108">
        <f t="shared" si="32"/>
        <v>3</v>
      </c>
      <c r="I17" s="1">
        <f t="shared" si="30"/>
        <v>9</v>
      </c>
      <c r="J17" s="223"/>
      <c r="M17" s="1" t="str">
        <v>Borussia Mönchengladbach</v>
      </c>
      <c r="N17" s="1">
        <v>16</v>
      </c>
      <c r="P17" s="149">
        <v>1</v>
      </c>
      <c r="Q17" s="178">
        <v>3</v>
      </c>
      <c r="R17" s="80">
        <f t="shared" si="2"/>
        <v>0</v>
      </c>
      <c r="S17" s="149">
        <v>1</v>
      </c>
      <c r="T17" s="178">
        <v>0</v>
      </c>
      <c r="U17" s="80">
        <f t="shared" si="3"/>
        <v>0</v>
      </c>
      <c r="V17" s="149">
        <v>1</v>
      </c>
      <c r="W17" s="178">
        <v>1</v>
      </c>
      <c r="X17" s="80">
        <f t="shared" si="4"/>
        <v>0</v>
      </c>
      <c r="Y17" s="149">
        <v>1</v>
      </c>
      <c r="Z17" s="178">
        <v>1</v>
      </c>
      <c r="AA17" s="80">
        <f t="shared" si="5"/>
        <v>0</v>
      </c>
      <c r="AB17" s="149">
        <v>2</v>
      </c>
      <c r="AC17" s="178">
        <v>1</v>
      </c>
      <c r="AD17" s="80">
        <f t="shared" si="6"/>
        <v>0</v>
      </c>
      <c r="AE17" s="149">
        <v>1</v>
      </c>
      <c r="AF17" s="178">
        <v>1</v>
      </c>
      <c r="AG17" s="80">
        <f t="shared" si="7"/>
        <v>0</v>
      </c>
      <c r="AH17" s="149">
        <v>1</v>
      </c>
      <c r="AI17" s="178">
        <v>2</v>
      </c>
      <c r="AJ17" s="80">
        <f t="shared" si="8"/>
        <v>0</v>
      </c>
      <c r="AK17" s="149">
        <v>2</v>
      </c>
      <c r="AL17" s="178">
        <v>1</v>
      </c>
      <c r="AM17" s="80">
        <f t="shared" si="9"/>
        <v>0</v>
      </c>
      <c r="AN17" s="149">
        <v>2</v>
      </c>
      <c r="AO17" s="160">
        <v>1</v>
      </c>
      <c r="AP17" s="80">
        <f t="shared" si="10"/>
        <v>0</v>
      </c>
      <c r="AQ17" s="149">
        <v>1</v>
      </c>
      <c r="AR17" s="160">
        <v>0</v>
      </c>
      <c r="AS17" s="80">
        <f t="shared" si="11"/>
        <v>0</v>
      </c>
      <c r="AT17" s="149">
        <v>1</v>
      </c>
      <c r="AU17" s="178">
        <v>2</v>
      </c>
      <c r="AV17" s="80">
        <f t="shared" si="12"/>
        <v>0</v>
      </c>
      <c r="AW17" s="149">
        <v>1</v>
      </c>
      <c r="AX17" s="178">
        <v>0</v>
      </c>
      <c r="AY17" s="80">
        <f t="shared" si="13"/>
        <v>0</v>
      </c>
      <c r="AZ17" s="149">
        <v>1</v>
      </c>
      <c r="BA17" s="160">
        <v>0</v>
      </c>
      <c r="BB17" s="80">
        <f t="shared" si="14"/>
        <v>0</v>
      </c>
      <c r="BC17" s="149">
        <v>1</v>
      </c>
      <c r="BD17" s="178">
        <v>2</v>
      </c>
      <c r="BE17" s="80">
        <f t="shared" si="15"/>
        <v>0</v>
      </c>
      <c r="BF17" s="179">
        <v>2</v>
      </c>
      <c r="BG17" s="180">
        <v>2</v>
      </c>
      <c r="BH17" s="80">
        <f t="shared" si="16"/>
        <v>0</v>
      </c>
      <c r="BI17" s="149">
        <v>1</v>
      </c>
      <c r="BJ17" s="160">
        <v>1</v>
      </c>
      <c r="BK17" s="80">
        <f t="shared" si="17"/>
        <v>0</v>
      </c>
      <c r="BL17" s="149">
        <v>1</v>
      </c>
      <c r="BM17" s="160">
        <v>1</v>
      </c>
      <c r="BN17" s="80">
        <f t="shared" si="18"/>
        <v>0</v>
      </c>
      <c r="BO17" s="149">
        <v>1</v>
      </c>
      <c r="BP17" s="178">
        <v>1</v>
      </c>
      <c r="BQ17" s="80">
        <f t="shared" si="19"/>
        <v>0</v>
      </c>
      <c r="BR17" s="149">
        <v>1</v>
      </c>
      <c r="BS17" s="178">
        <v>2</v>
      </c>
      <c r="BT17" s="80">
        <f t="shared" si="20"/>
        <v>0</v>
      </c>
      <c r="BU17" s="149">
        <v>2</v>
      </c>
      <c r="BV17" s="160">
        <v>1</v>
      </c>
      <c r="BW17" s="80">
        <f t="shared" si="21"/>
        <v>0</v>
      </c>
      <c r="BX17" s="190">
        <v>1</v>
      </c>
      <c r="BY17" s="160">
        <v>1</v>
      </c>
      <c r="BZ17" s="80">
        <f t="shared" si="22"/>
        <v>0</v>
      </c>
      <c r="CA17" s="149">
        <v>1</v>
      </c>
      <c r="CB17" s="160">
        <v>2</v>
      </c>
      <c r="CC17" s="80">
        <f t="shared" si="23"/>
        <v>0</v>
      </c>
      <c r="CD17" s="149">
        <v>2</v>
      </c>
      <c r="CE17" s="178">
        <v>1</v>
      </c>
      <c r="CF17" s="80">
        <f t="shared" si="24"/>
        <v>0</v>
      </c>
      <c r="CG17" s="149">
        <v>0</v>
      </c>
      <c r="CH17" s="160">
        <v>1</v>
      </c>
      <c r="CI17" s="80">
        <f t="shared" si="25"/>
        <v>0</v>
      </c>
      <c r="CJ17" s="149">
        <v>1</v>
      </c>
      <c r="CK17" s="160">
        <v>1</v>
      </c>
      <c r="CL17" s="80">
        <f t="shared" si="26"/>
        <v>0</v>
      </c>
      <c r="CM17" s="149">
        <v>1</v>
      </c>
      <c r="CN17" s="178">
        <v>1</v>
      </c>
      <c r="CO17" s="80">
        <f t="shared" si="27"/>
        <v>0</v>
      </c>
      <c r="CP17" s="149">
        <v>2</v>
      </c>
      <c r="CQ17" s="160">
        <v>1</v>
      </c>
      <c r="CR17" s="80">
        <f t="shared" si="28"/>
        <v>0</v>
      </c>
      <c r="CS17" s="149">
        <v>3</v>
      </c>
      <c r="CT17" s="160">
        <v>2</v>
      </c>
      <c r="CU17" s="161">
        <f t="shared" si="29"/>
        <v>0</v>
      </c>
    </row>
    <row r="18" spans="1:99" ht="12.75" customHeight="1">
      <c r="A18" s="7">
        <f t="shared" si="31"/>
        <v>2</v>
      </c>
      <c r="B18" s="219"/>
      <c r="C18" s="81" t="e">
        <f t="shared" si="0"/>
        <v>#N/A</v>
      </c>
      <c r="D18" s="96" t="s">
        <v>79</v>
      </c>
      <c r="E18" s="171" t="s">
        <v>75</v>
      </c>
      <c r="F18" s="150"/>
      <c r="G18" s="156"/>
      <c r="H18" s="109">
        <f t="shared" si="32"/>
        <v>2</v>
      </c>
      <c r="I18" s="82">
        <f t="shared" si="30"/>
        <v>17</v>
      </c>
      <c r="J18" s="223"/>
      <c r="M18" s="1" t="str">
        <v>RB Leipzig</v>
      </c>
      <c r="N18" s="1">
        <v>17</v>
      </c>
      <c r="P18" s="150">
        <v>1</v>
      </c>
      <c r="Q18" s="183">
        <v>3</v>
      </c>
      <c r="R18" s="83">
        <f t="shared" si="2"/>
        <v>0</v>
      </c>
      <c r="S18" s="150">
        <v>1</v>
      </c>
      <c r="T18" s="183">
        <v>2</v>
      </c>
      <c r="U18" s="83">
        <f t="shared" si="3"/>
        <v>0</v>
      </c>
      <c r="V18" s="150">
        <v>1</v>
      </c>
      <c r="W18" s="183">
        <v>2</v>
      </c>
      <c r="X18" s="83">
        <f t="shared" si="4"/>
        <v>0</v>
      </c>
      <c r="Y18" s="150">
        <v>1</v>
      </c>
      <c r="Z18" s="183">
        <v>1</v>
      </c>
      <c r="AA18" s="83">
        <f t="shared" si="5"/>
        <v>0</v>
      </c>
      <c r="AB18" s="150">
        <v>1</v>
      </c>
      <c r="AC18" s="183">
        <v>2</v>
      </c>
      <c r="AD18" s="83">
        <f t="shared" si="6"/>
        <v>0</v>
      </c>
      <c r="AE18" s="150">
        <v>1</v>
      </c>
      <c r="AF18" s="183">
        <v>2</v>
      </c>
      <c r="AG18" s="83">
        <f t="shared" si="7"/>
        <v>0</v>
      </c>
      <c r="AH18" s="150">
        <v>1</v>
      </c>
      <c r="AI18" s="183">
        <v>2</v>
      </c>
      <c r="AJ18" s="83">
        <f t="shared" si="8"/>
        <v>0</v>
      </c>
      <c r="AK18" s="150">
        <v>1</v>
      </c>
      <c r="AL18" s="183">
        <v>3</v>
      </c>
      <c r="AM18" s="83">
        <f t="shared" si="9"/>
        <v>0</v>
      </c>
      <c r="AN18" s="150">
        <v>1</v>
      </c>
      <c r="AO18" s="162">
        <v>3</v>
      </c>
      <c r="AP18" s="83">
        <f t="shared" si="10"/>
        <v>0</v>
      </c>
      <c r="AQ18" s="150">
        <v>1</v>
      </c>
      <c r="AR18" s="162">
        <v>3</v>
      </c>
      <c r="AS18" s="83">
        <f t="shared" si="11"/>
        <v>0</v>
      </c>
      <c r="AT18" s="150">
        <v>1</v>
      </c>
      <c r="AU18" s="183">
        <v>2</v>
      </c>
      <c r="AV18" s="83">
        <f t="shared" si="12"/>
        <v>0</v>
      </c>
      <c r="AW18" s="150">
        <v>1</v>
      </c>
      <c r="AX18" s="183">
        <v>2</v>
      </c>
      <c r="AY18" s="83">
        <f t="shared" si="13"/>
        <v>0</v>
      </c>
      <c r="AZ18" s="150">
        <v>1</v>
      </c>
      <c r="BA18" s="162">
        <v>2</v>
      </c>
      <c r="BB18" s="83">
        <f t="shared" si="14"/>
        <v>0</v>
      </c>
      <c r="BC18" s="150">
        <v>2</v>
      </c>
      <c r="BD18" s="183">
        <v>1</v>
      </c>
      <c r="BE18" s="83">
        <f t="shared" si="15"/>
        <v>0</v>
      </c>
      <c r="BF18" s="184">
        <v>1</v>
      </c>
      <c r="BG18" s="185">
        <v>3</v>
      </c>
      <c r="BH18" s="83">
        <f t="shared" si="16"/>
        <v>0</v>
      </c>
      <c r="BI18" s="150">
        <v>0</v>
      </c>
      <c r="BJ18" s="162">
        <v>2</v>
      </c>
      <c r="BK18" s="83">
        <f t="shared" si="17"/>
        <v>0</v>
      </c>
      <c r="BL18" s="150">
        <v>1</v>
      </c>
      <c r="BM18" s="162">
        <v>2</v>
      </c>
      <c r="BN18" s="83">
        <f t="shared" si="18"/>
        <v>0</v>
      </c>
      <c r="BO18" s="150">
        <v>1</v>
      </c>
      <c r="BP18" s="183">
        <v>2</v>
      </c>
      <c r="BQ18" s="83">
        <f t="shared" si="19"/>
        <v>0</v>
      </c>
      <c r="BR18" s="150">
        <v>2</v>
      </c>
      <c r="BS18" s="183">
        <v>1</v>
      </c>
      <c r="BT18" s="83">
        <f t="shared" si="20"/>
        <v>0</v>
      </c>
      <c r="BU18" s="150">
        <v>1</v>
      </c>
      <c r="BV18" s="162">
        <v>3</v>
      </c>
      <c r="BW18" s="83">
        <f t="shared" si="21"/>
        <v>0</v>
      </c>
      <c r="BX18" s="191">
        <v>1</v>
      </c>
      <c r="BY18" s="167">
        <v>2</v>
      </c>
      <c r="BZ18" s="83">
        <f t="shared" si="22"/>
        <v>0</v>
      </c>
      <c r="CA18" s="150">
        <v>2</v>
      </c>
      <c r="CB18" s="162">
        <v>2</v>
      </c>
      <c r="CC18" s="83">
        <f t="shared" si="23"/>
        <v>0</v>
      </c>
      <c r="CD18" s="150">
        <v>0</v>
      </c>
      <c r="CE18" s="183">
        <v>1</v>
      </c>
      <c r="CF18" s="83">
        <f t="shared" si="24"/>
        <v>0</v>
      </c>
      <c r="CG18" s="150">
        <v>1</v>
      </c>
      <c r="CH18" s="162">
        <v>0</v>
      </c>
      <c r="CI18" s="83">
        <f t="shared" si="25"/>
        <v>0</v>
      </c>
      <c r="CJ18" s="188">
        <v>1</v>
      </c>
      <c r="CK18" s="189">
        <v>1</v>
      </c>
      <c r="CL18" s="83">
        <f t="shared" si="26"/>
        <v>0</v>
      </c>
      <c r="CM18" s="150">
        <v>1</v>
      </c>
      <c r="CN18" s="183">
        <v>2</v>
      </c>
      <c r="CO18" s="83">
        <f t="shared" si="27"/>
        <v>0</v>
      </c>
      <c r="CP18" s="150">
        <v>1</v>
      </c>
      <c r="CQ18" s="162">
        <v>2</v>
      </c>
      <c r="CR18" s="83">
        <f t="shared" si="28"/>
        <v>0</v>
      </c>
      <c r="CS18" s="150">
        <v>1</v>
      </c>
      <c r="CT18" s="162">
        <v>3</v>
      </c>
      <c r="CU18" s="163">
        <f t="shared" si="29"/>
        <v>0</v>
      </c>
    </row>
    <row r="19" spans="1:99" ht="12.75" customHeight="1">
      <c r="A19" s="7">
        <f t="shared" si="31"/>
        <v>2</v>
      </c>
      <c r="B19" s="219"/>
      <c r="C19" s="79" t="e">
        <f t="shared" si="0"/>
        <v>#N/A</v>
      </c>
      <c r="D19" s="95" t="s">
        <v>110</v>
      </c>
      <c r="E19" s="170" t="s">
        <v>66</v>
      </c>
      <c r="F19" s="149"/>
      <c r="G19" s="111"/>
      <c r="H19" s="108">
        <f>VLOOKUP(D19,$M$2:$N$19,2,FALSE)</f>
        <v>15</v>
      </c>
      <c r="I19" s="1">
        <f t="shared" si="30"/>
        <v>13</v>
      </c>
      <c r="J19" s="223"/>
      <c r="M19" s="1" t="str">
        <v>SG Eintracht Frankfurt</v>
      </c>
      <c r="N19" s="1">
        <v>18</v>
      </c>
      <c r="P19" s="149">
        <v>1</v>
      </c>
      <c r="Q19" s="178">
        <v>3</v>
      </c>
      <c r="R19" s="80">
        <f t="shared" si="2"/>
        <v>0</v>
      </c>
      <c r="S19" s="149">
        <v>0</v>
      </c>
      <c r="T19" s="178">
        <v>3</v>
      </c>
      <c r="U19" s="80">
        <f t="shared" si="3"/>
        <v>0</v>
      </c>
      <c r="V19" s="149">
        <v>0</v>
      </c>
      <c r="W19" s="178">
        <v>2</v>
      </c>
      <c r="X19" s="80">
        <f t="shared" si="4"/>
        <v>0</v>
      </c>
      <c r="Y19" s="149">
        <v>1</v>
      </c>
      <c r="Z19" s="178">
        <v>4</v>
      </c>
      <c r="AA19" s="80">
        <f t="shared" si="5"/>
        <v>0</v>
      </c>
      <c r="AB19" s="149">
        <v>1</v>
      </c>
      <c r="AC19" s="178">
        <v>4</v>
      </c>
      <c r="AD19" s="80">
        <f t="shared" si="6"/>
        <v>0</v>
      </c>
      <c r="AE19" s="149">
        <v>0</v>
      </c>
      <c r="AF19" s="178">
        <v>2</v>
      </c>
      <c r="AG19" s="80">
        <f t="shared" si="7"/>
        <v>0</v>
      </c>
      <c r="AH19" s="149">
        <v>1</v>
      </c>
      <c r="AI19" s="178">
        <v>5</v>
      </c>
      <c r="AJ19" s="80">
        <f t="shared" si="8"/>
        <v>0</v>
      </c>
      <c r="AK19" s="149">
        <v>0</v>
      </c>
      <c r="AL19" s="178">
        <v>2</v>
      </c>
      <c r="AM19" s="80">
        <f t="shared" si="9"/>
        <v>0</v>
      </c>
      <c r="AN19" s="149">
        <v>0</v>
      </c>
      <c r="AO19" s="160">
        <v>3</v>
      </c>
      <c r="AP19" s="80">
        <f t="shared" si="10"/>
        <v>0</v>
      </c>
      <c r="AQ19" s="149">
        <v>0</v>
      </c>
      <c r="AR19" s="160">
        <v>5</v>
      </c>
      <c r="AS19" s="80">
        <f t="shared" si="11"/>
        <v>0</v>
      </c>
      <c r="AT19" s="149">
        <v>1</v>
      </c>
      <c r="AU19" s="178">
        <v>4</v>
      </c>
      <c r="AV19" s="80">
        <f t="shared" si="12"/>
        <v>0</v>
      </c>
      <c r="AW19" s="149">
        <v>0</v>
      </c>
      <c r="AX19" s="178">
        <v>3</v>
      </c>
      <c r="AY19" s="80">
        <f t="shared" si="13"/>
        <v>0</v>
      </c>
      <c r="AZ19" s="149">
        <v>0</v>
      </c>
      <c r="BA19" s="160">
        <v>3</v>
      </c>
      <c r="BB19" s="80">
        <f t="shared" si="14"/>
        <v>0</v>
      </c>
      <c r="BC19" s="149">
        <v>1</v>
      </c>
      <c r="BD19" s="178">
        <v>2</v>
      </c>
      <c r="BE19" s="80">
        <f t="shared" si="15"/>
        <v>0</v>
      </c>
      <c r="BF19" s="179">
        <v>0</v>
      </c>
      <c r="BG19" s="180">
        <v>6</v>
      </c>
      <c r="BH19" s="80">
        <f t="shared" si="16"/>
        <v>0</v>
      </c>
      <c r="BI19" s="149">
        <v>0</v>
      </c>
      <c r="BJ19" s="160">
        <v>4</v>
      </c>
      <c r="BK19" s="80">
        <f t="shared" si="17"/>
        <v>0</v>
      </c>
      <c r="BL19" s="149">
        <v>0</v>
      </c>
      <c r="BM19" s="160">
        <v>2</v>
      </c>
      <c r="BN19" s="80">
        <f t="shared" si="18"/>
        <v>0</v>
      </c>
      <c r="BO19" s="149">
        <v>0</v>
      </c>
      <c r="BP19" s="178">
        <v>2</v>
      </c>
      <c r="BQ19" s="80">
        <f t="shared" si="19"/>
        <v>0</v>
      </c>
      <c r="BR19" s="149">
        <v>1</v>
      </c>
      <c r="BS19" s="178">
        <v>2</v>
      </c>
      <c r="BT19" s="80">
        <f t="shared" si="20"/>
        <v>0</v>
      </c>
      <c r="BU19" s="149">
        <v>1</v>
      </c>
      <c r="BV19" s="160">
        <v>4</v>
      </c>
      <c r="BW19" s="80">
        <f t="shared" si="21"/>
        <v>0</v>
      </c>
      <c r="BX19" s="190">
        <v>0</v>
      </c>
      <c r="BY19" s="160">
        <v>3</v>
      </c>
      <c r="BZ19" s="80">
        <f t="shared" si="22"/>
        <v>0</v>
      </c>
      <c r="CA19" s="149">
        <v>1</v>
      </c>
      <c r="CB19" s="160">
        <v>4</v>
      </c>
      <c r="CC19" s="80">
        <f t="shared" si="23"/>
        <v>0</v>
      </c>
      <c r="CD19" s="149">
        <v>1</v>
      </c>
      <c r="CE19" s="178">
        <v>4</v>
      </c>
      <c r="CF19" s="80">
        <f t="shared" si="24"/>
        <v>0</v>
      </c>
      <c r="CG19" s="149">
        <v>1</v>
      </c>
      <c r="CH19" s="160">
        <v>3</v>
      </c>
      <c r="CI19" s="80">
        <f t="shared" si="25"/>
        <v>0</v>
      </c>
      <c r="CJ19" s="149">
        <v>1</v>
      </c>
      <c r="CK19" s="160">
        <v>3</v>
      </c>
      <c r="CL19" s="80">
        <f t="shared" si="26"/>
        <v>0</v>
      </c>
      <c r="CM19" s="149">
        <v>0</v>
      </c>
      <c r="CN19" s="178">
        <v>2</v>
      </c>
      <c r="CO19" s="80">
        <f t="shared" si="27"/>
        <v>0</v>
      </c>
      <c r="CP19" s="149">
        <v>1</v>
      </c>
      <c r="CQ19" s="160">
        <v>3</v>
      </c>
      <c r="CR19" s="80">
        <f t="shared" si="28"/>
        <v>0</v>
      </c>
      <c r="CS19" s="149">
        <v>1</v>
      </c>
      <c r="CT19" s="160">
        <v>4</v>
      </c>
      <c r="CU19" s="161">
        <f t="shared" si="29"/>
        <v>0</v>
      </c>
    </row>
    <row r="20" spans="1:99" ht="13.5" customHeight="1">
      <c r="A20" s="7">
        <f t="shared" si="31"/>
        <v>2</v>
      </c>
      <c r="B20" s="235"/>
      <c r="C20" s="84" t="e">
        <f t="shared" si="0"/>
        <v>#N/A</v>
      </c>
      <c r="D20" s="97" t="s">
        <v>109</v>
      </c>
      <c r="E20" s="107" t="s">
        <v>76</v>
      </c>
      <c r="F20" s="151"/>
      <c r="G20" s="157"/>
      <c r="H20" s="110">
        <f>VLOOKUP(D20,$M$2:$N$19,2,FALSE)</f>
        <v>12</v>
      </c>
      <c r="I20" s="85">
        <f t="shared" si="30"/>
        <v>6</v>
      </c>
      <c r="J20" s="224"/>
      <c r="K20" s="86"/>
      <c r="L20" s="86"/>
      <c r="M20" s="86"/>
      <c r="N20" s="86"/>
      <c r="O20" s="86"/>
      <c r="P20" s="151">
        <v>1</v>
      </c>
      <c r="Q20" s="153">
        <v>3</v>
      </c>
      <c r="R20" s="87">
        <f t="shared" si="2"/>
        <v>0</v>
      </c>
      <c r="S20" s="151">
        <v>1</v>
      </c>
      <c r="T20" s="153">
        <v>1</v>
      </c>
      <c r="U20" s="87">
        <f t="shared" si="3"/>
        <v>0</v>
      </c>
      <c r="V20" s="151">
        <v>2</v>
      </c>
      <c r="W20" s="153">
        <v>2</v>
      </c>
      <c r="X20" s="87">
        <f t="shared" si="4"/>
        <v>0</v>
      </c>
      <c r="Y20" s="151">
        <v>0</v>
      </c>
      <c r="Z20" s="153">
        <v>1</v>
      </c>
      <c r="AA20" s="87">
        <f t="shared" si="5"/>
        <v>0</v>
      </c>
      <c r="AB20" s="151">
        <v>1</v>
      </c>
      <c r="AC20" s="153">
        <v>1</v>
      </c>
      <c r="AD20" s="87">
        <f t="shared" si="6"/>
        <v>0</v>
      </c>
      <c r="AE20" s="151">
        <v>1</v>
      </c>
      <c r="AF20" s="153">
        <v>2</v>
      </c>
      <c r="AG20" s="87">
        <f t="shared" si="7"/>
        <v>0</v>
      </c>
      <c r="AH20" s="151">
        <v>1</v>
      </c>
      <c r="AI20" s="153">
        <v>2</v>
      </c>
      <c r="AJ20" s="87">
        <f t="shared" si="8"/>
        <v>0</v>
      </c>
      <c r="AK20" s="151">
        <v>1</v>
      </c>
      <c r="AL20" s="153">
        <v>0</v>
      </c>
      <c r="AM20" s="87">
        <f t="shared" si="9"/>
        <v>0</v>
      </c>
      <c r="AN20" s="151">
        <v>0</v>
      </c>
      <c r="AO20" s="153">
        <v>2</v>
      </c>
      <c r="AP20" s="87">
        <f t="shared" si="10"/>
        <v>0</v>
      </c>
      <c r="AQ20" s="151">
        <v>1</v>
      </c>
      <c r="AR20" s="153">
        <v>3</v>
      </c>
      <c r="AS20" s="87">
        <f t="shared" si="11"/>
        <v>0</v>
      </c>
      <c r="AT20" s="151">
        <v>1</v>
      </c>
      <c r="AU20" s="153">
        <v>2</v>
      </c>
      <c r="AV20" s="87">
        <f t="shared" si="12"/>
        <v>0</v>
      </c>
      <c r="AW20" s="151">
        <v>1</v>
      </c>
      <c r="AX20" s="153">
        <v>2</v>
      </c>
      <c r="AY20" s="87">
        <f t="shared" si="13"/>
        <v>0</v>
      </c>
      <c r="AZ20" s="151">
        <v>0</v>
      </c>
      <c r="BA20" s="153">
        <v>2</v>
      </c>
      <c r="BB20" s="87">
        <f t="shared" si="14"/>
        <v>0</v>
      </c>
      <c r="BC20" s="151">
        <v>1</v>
      </c>
      <c r="BD20" s="153">
        <v>2</v>
      </c>
      <c r="BE20" s="87">
        <f t="shared" si="15"/>
        <v>0</v>
      </c>
      <c r="BF20" s="192">
        <v>1</v>
      </c>
      <c r="BG20" s="193">
        <v>4</v>
      </c>
      <c r="BH20" s="87">
        <f t="shared" si="16"/>
        <v>0</v>
      </c>
      <c r="BI20" s="151">
        <v>1</v>
      </c>
      <c r="BJ20" s="153">
        <v>2</v>
      </c>
      <c r="BK20" s="87">
        <f t="shared" si="17"/>
        <v>0</v>
      </c>
      <c r="BL20" s="151">
        <v>1</v>
      </c>
      <c r="BM20" s="153">
        <v>2</v>
      </c>
      <c r="BN20" s="87">
        <f t="shared" si="18"/>
        <v>0</v>
      </c>
      <c r="BO20" s="151">
        <v>1</v>
      </c>
      <c r="BP20" s="153">
        <v>2</v>
      </c>
      <c r="BQ20" s="87">
        <f t="shared" si="19"/>
        <v>0</v>
      </c>
      <c r="BR20" s="151">
        <v>1</v>
      </c>
      <c r="BS20" s="153">
        <v>2</v>
      </c>
      <c r="BT20" s="87">
        <f t="shared" si="20"/>
        <v>0</v>
      </c>
      <c r="BU20" s="151">
        <v>1</v>
      </c>
      <c r="BV20" s="153">
        <v>3</v>
      </c>
      <c r="BW20" s="87">
        <f t="shared" si="21"/>
        <v>0</v>
      </c>
      <c r="BX20" s="198">
        <v>1</v>
      </c>
      <c r="BY20" s="101">
        <v>2</v>
      </c>
      <c r="BZ20" s="87">
        <f t="shared" si="22"/>
        <v>0</v>
      </c>
      <c r="CA20" s="151">
        <v>1</v>
      </c>
      <c r="CB20" s="153">
        <v>3</v>
      </c>
      <c r="CC20" s="87">
        <f t="shared" si="23"/>
        <v>0</v>
      </c>
      <c r="CD20" s="151">
        <v>1</v>
      </c>
      <c r="CE20" s="153">
        <v>1</v>
      </c>
      <c r="CF20" s="87">
        <f t="shared" si="24"/>
        <v>0</v>
      </c>
      <c r="CG20" s="151">
        <v>2</v>
      </c>
      <c r="CH20" s="153">
        <v>0</v>
      </c>
      <c r="CI20" s="87">
        <f t="shared" si="25"/>
        <v>0</v>
      </c>
      <c r="CJ20" s="196">
        <v>1</v>
      </c>
      <c r="CK20" s="197">
        <v>1</v>
      </c>
      <c r="CL20" s="87">
        <f t="shared" si="26"/>
        <v>0</v>
      </c>
      <c r="CM20" s="151">
        <v>1</v>
      </c>
      <c r="CN20" s="153">
        <v>2</v>
      </c>
      <c r="CO20" s="87">
        <f t="shared" si="27"/>
        <v>0</v>
      </c>
      <c r="CP20" s="151">
        <v>1</v>
      </c>
      <c r="CQ20" s="153">
        <v>3</v>
      </c>
      <c r="CR20" s="87">
        <f t="shared" si="28"/>
        <v>0</v>
      </c>
      <c r="CS20" s="151">
        <v>1</v>
      </c>
      <c r="CT20" s="153">
        <v>1</v>
      </c>
      <c r="CU20" s="164">
        <f t="shared" si="29"/>
        <v>0</v>
      </c>
    </row>
    <row r="21" spans="1:99" ht="12.75" customHeight="1">
      <c r="A21" s="7">
        <f>A12+1</f>
        <v>3</v>
      </c>
      <c r="B21" s="219">
        <v>3</v>
      </c>
      <c r="C21" s="81" t="e">
        <f t="shared" si="0"/>
        <v>#N/A</v>
      </c>
      <c r="D21" s="96" t="s">
        <v>68</v>
      </c>
      <c r="E21" s="171" t="s">
        <v>109</v>
      </c>
      <c r="F21" s="150"/>
      <c r="G21" s="156"/>
      <c r="H21" s="109">
        <f t="shared" si="32"/>
        <v>1</v>
      </c>
      <c r="I21" s="82">
        <f t="shared" ref="I21:I39" si="33">VLOOKUP(E21,$M$2:$N$19,2,FALSE)</f>
        <v>12</v>
      </c>
      <c r="J21" s="227" t="str">
        <f>IF(SUM(H21:I29)&lt;&gt;171,"F e h l e r","")</f>
        <v/>
      </c>
      <c r="P21" s="150">
        <v>1</v>
      </c>
      <c r="Q21" s="183">
        <v>3</v>
      </c>
      <c r="R21" s="83">
        <f t="shared" si="2"/>
        <v>0</v>
      </c>
      <c r="S21" s="150">
        <v>2</v>
      </c>
      <c r="T21" s="183">
        <v>0</v>
      </c>
      <c r="U21" s="83">
        <f t="shared" si="3"/>
        <v>0</v>
      </c>
      <c r="V21" s="150">
        <v>2</v>
      </c>
      <c r="W21" s="183">
        <v>1</v>
      </c>
      <c r="X21" s="83">
        <f t="shared" si="4"/>
        <v>0</v>
      </c>
      <c r="Y21" s="150">
        <v>2</v>
      </c>
      <c r="Z21" s="183">
        <v>0</v>
      </c>
      <c r="AA21" s="83">
        <f t="shared" si="5"/>
        <v>0</v>
      </c>
      <c r="AB21" s="150">
        <v>3</v>
      </c>
      <c r="AC21" s="183">
        <v>1</v>
      </c>
      <c r="AD21" s="83">
        <f t="shared" si="6"/>
        <v>0</v>
      </c>
      <c r="AE21" s="150">
        <v>2</v>
      </c>
      <c r="AF21" s="183">
        <v>0</v>
      </c>
      <c r="AG21" s="83">
        <f t="shared" si="7"/>
        <v>0</v>
      </c>
      <c r="AH21" s="150">
        <v>3</v>
      </c>
      <c r="AI21" s="183">
        <v>0</v>
      </c>
      <c r="AJ21" s="83">
        <f t="shared" si="8"/>
        <v>0</v>
      </c>
      <c r="AK21" s="150">
        <v>2</v>
      </c>
      <c r="AL21" s="183">
        <v>0</v>
      </c>
      <c r="AM21" s="83">
        <f t="shared" si="9"/>
        <v>0</v>
      </c>
      <c r="AN21" s="150">
        <v>5</v>
      </c>
      <c r="AO21" s="162">
        <v>1</v>
      </c>
      <c r="AP21" s="83">
        <f t="shared" si="10"/>
        <v>0</v>
      </c>
      <c r="AQ21" s="150">
        <v>3</v>
      </c>
      <c r="AR21" s="162">
        <v>0</v>
      </c>
      <c r="AS21" s="83">
        <f t="shared" si="11"/>
        <v>0</v>
      </c>
      <c r="AT21" s="150">
        <v>3</v>
      </c>
      <c r="AU21" s="183">
        <v>0</v>
      </c>
      <c r="AV21" s="83">
        <f t="shared" si="12"/>
        <v>0</v>
      </c>
      <c r="AW21" s="150">
        <v>3</v>
      </c>
      <c r="AX21" s="183">
        <v>1</v>
      </c>
      <c r="AY21" s="83">
        <f t="shared" si="13"/>
        <v>0</v>
      </c>
      <c r="AZ21" s="150">
        <v>3</v>
      </c>
      <c r="BA21" s="162">
        <v>0</v>
      </c>
      <c r="BB21" s="83">
        <f t="shared" si="14"/>
        <v>0</v>
      </c>
      <c r="BC21" s="150">
        <v>2</v>
      </c>
      <c r="BD21" s="183">
        <v>1</v>
      </c>
      <c r="BE21" s="83">
        <f t="shared" si="15"/>
        <v>0</v>
      </c>
      <c r="BF21" s="184">
        <v>4</v>
      </c>
      <c r="BG21" s="185">
        <v>0</v>
      </c>
      <c r="BH21" s="83">
        <f t="shared" si="16"/>
        <v>0</v>
      </c>
      <c r="BI21" s="150">
        <v>3</v>
      </c>
      <c r="BJ21" s="162">
        <v>1</v>
      </c>
      <c r="BK21" s="83">
        <f t="shared" si="17"/>
        <v>0</v>
      </c>
      <c r="BL21" s="150">
        <v>2</v>
      </c>
      <c r="BM21" s="162">
        <v>1</v>
      </c>
      <c r="BN21" s="83">
        <f t="shared" si="18"/>
        <v>0</v>
      </c>
      <c r="BO21" s="150">
        <v>2</v>
      </c>
      <c r="BP21" s="183">
        <v>0</v>
      </c>
      <c r="BQ21" s="83">
        <f t="shared" si="19"/>
        <v>0</v>
      </c>
      <c r="BR21" s="150">
        <v>2</v>
      </c>
      <c r="BS21" s="183">
        <v>1</v>
      </c>
      <c r="BT21" s="83">
        <f t="shared" si="20"/>
        <v>0</v>
      </c>
      <c r="BU21" s="150">
        <v>3</v>
      </c>
      <c r="BV21" s="162">
        <v>1</v>
      </c>
      <c r="BW21" s="83">
        <f t="shared" si="21"/>
        <v>0</v>
      </c>
      <c r="BX21" s="191">
        <v>3</v>
      </c>
      <c r="BY21" s="167">
        <v>0</v>
      </c>
      <c r="BZ21" s="83">
        <f t="shared" si="22"/>
        <v>0</v>
      </c>
      <c r="CA21" s="150">
        <v>4</v>
      </c>
      <c r="CB21" s="162">
        <v>1</v>
      </c>
      <c r="CC21" s="83">
        <f t="shared" si="23"/>
        <v>0</v>
      </c>
      <c r="CD21" s="150">
        <v>4</v>
      </c>
      <c r="CE21" s="183">
        <v>0</v>
      </c>
      <c r="CF21" s="83">
        <f t="shared" si="24"/>
        <v>0</v>
      </c>
      <c r="CG21" s="150">
        <v>1</v>
      </c>
      <c r="CH21" s="162">
        <v>1</v>
      </c>
      <c r="CI21" s="83">
        <f t="shared" si="25"/>
        <v>0</v>
      </c>
      <c r="CJ21" s="188">
        <v>2</v>
      </c>
      <c r="CK21" s="189">
        <v>1</v>
      </c>
      <c r="CL21" s="83">
        <f t="shared" si="26"/>
        <v>0</v>
      </c>
      <c r="CM21" s="150">
        <v>3</v>
      </c>
      <c r="CN21" s="183">
        <v>0</v>
      </c>
      <c r="CO21" s="83">
        <f t="shared" si="27"/>
        <v>0</v>
      </c>
      <c r="CP21" s="150">
        <v>4</v>
      </c>
      <c r="CQ21" s="162">
        <v>1</v>
      </c>
      <c r="CR21" s="83">
        <f t="shared" si="28"/>
        <v>0</v>
      </c>
      <c r="CS21" s="150">
        <v>4</v>
      </c>
      <c r="CT21" s="162">
        <v>3</v>
      </c>
      <c r="CU21" s="163">
        <f t="shared" si="29"/>
        <v>0</v>
      </c>
    </row>
    <row r="22" spans="1:99" ht="12.75" customHeight="1">
      <c r="A22" s="7">
        <f t="shared" si="31"/>
        <v>3</v>
      </c>
      <c r="B22" s="220"/>
      <c r="C22" s="79" t="e">
        <f t="shared" si="0"/>
        <v>#N/A</v>
      </c>
      <c r="D22" s="95" t="s">
        <v>75</v>
      </c>
      <c r="E22" s="170" t="s">
        <v>80</v>
      </c>
      <c r="F22" s="149"/>
      <c r="G22" s="111"/>
      <c r="H22" s="108">
        <f t="shared" si="32"/>
        <v>17</v>
      </c>
      <c r="I22" s="1">
        <f t="shared" si="33"/>
        <v>3</v>
      </c>
      <c r="J22" s="223"/>
      <c r="P22" s="149">
        <v>1</v>
      </c>
      <c r="Q22" s="178">
        <v>3</v>
      </c>
      <c r="R22" s="80">
        <f t="shared" si="2"/>
        <v>0</v>
      </c>
      <c r="S22" s="149">
        <v>2</v>
      </c>
      <c r="T22" s="178">
        <v>0</v>
      </c>
      <c r="U22" s="80">
        <f t="shared" si="3"/>
        <v>0</v>
      </c>
      <c r="V22" s="149">
        <v>3</v>
      </c>
      <c r="W22" s="178">
        <v>1</v>
      </c>
      <c r="X22" s="80">
        <f t="shared" si="4"/>
        <v>0</v>
      </c>
      <c r="Y22" s="149">
        <v>1</v>
      </c>
      <c r="Z22" s="178">
        <v>0</v>
      </c>
      <c r="AA22" s="80">
        <f t="shared" si="5"/>
        <v>0</v>
      </c>
      <c r="AB22" s="149">
        <v>3</v>
      </c>
      <c r="AC22" s="178">
        <v>1</v>
      </c>
      <c r="AD22" s="80">
        <f t="shared" si="6"/>
        <v>0</v>
      </c>
      <c r="AE22" s="149">
        <v>3</v>
      </c>
      <c r="AF22" s="178">
        <v>1</v>
      </c>
      <c r="AG22" s="80">
        <f t="shared" si="7"/>
        <v>0</v>
      </c>
      <c r="AH22" s="149">
        <v>2</v>
      </c>
      <c r="AI22" s="178">
        <v>1</v>
      </c>
      <c r="AJ22" s="80">
        <f t="shared" si="8"/>
        <v>0</v>
      </c>
      <c r="AK22" s="149">
        <v>3</v>
      </c>
      <c r="AL22" s="178">
        <v>1</v>
      </c>
      <c r="AM22" s="80">
        <f t="shared" si="9"/>
        <v>0</v>
      </c>
      <c r="AN22" s="149">
        <v>3</v>
      </c>
      <c r="AO22" s="160">
        <v>1</v>
      </c>
      <c r="AP22" s="80">
        <f t="shared" si="10"/>
        <v>0</v>
      </c>
      <c r="AQ22" s="149">
        <v>3</v>
      </c>
      <c r="AR22" s="160">
        <v>0</v>
      </c>
      <c r="AS22" s="80">
        <f t="shared" si="11"/>
        <v>0</v>
      </c>
      <c r="AT22" s="149">
        <v>2</v>
      </c>
      <c r="AU22" s="178">
        <v>0</v>
      </c>
      <c r="AV22" s="80">
        <f t="shared" si="12"/>
        <v>0</v>
      </c>
      <c r="AW22" s="149">
        <v>2</v>
      </c>
      <c r="AX22" s="178">
        <v>0</v>
      </c>
      <c r="AY22" s="80">
        <f t="shared" si="13"/>
        <v>0</v>
      </c>
      <c r="AZ22" s="149">
        <v>3</v>
      </c>
      <c r="BA22" s="160">
        <v>0</v>
      </c>
      <c r="BB22" s="80">
        <f t="shared" si="14"/>
        <v>0</v>
      </c>
      <c r="BC22" s="149">
        <v>2</v>
      </c>
      <c r="BD22" s="178">
        <v>1</v>
      </c>
      <c r="BE22" s="80">
        <f t="shared" si="15"/>
        <v>0</v>
      </c>
      <c r="BF22" s="179">
        <v>3</v>
      </c>
      <c r="BG22" s="180">
        <v>2</v>
      </c>
      <c r="BH22" s="80">
        <f t="shared" si="16"/>
        <v>0</v>
      </c>
      <c r="BI22" s="149">
        <v>2</v>
      </c>
      <c r="BJ22" s="160">
        <v>0</v>
      </c>
      <c r="BK22" s="80">
        <f t="shared" si="17"/>
        <v>0</v>
      </c>
      <c r="BL22" s="149">
        <v>3</v>
      </c>
      <c r="BM22" s="160">
        <v>1</v>
      </c>
      <c r="BN22" s="80">
        <f t="shared" si="18"/>
        <v>0</v>
      </c>
      <c r="BO22" s="149">
        <v>3</v>
      </c>
      <c r="BP22" s="178">
        <v>1</v>
      </c>
      <c r="BQ22" s="80">
        <f t="shared" si="19"/>
        <v>0</v>
      </c>
      <c r="BR22" s="149">
        <v>2</v>
      </c>
      <c r="BS22" s="178">
        <v>1</v>
      </c>
      <c r="BT22" s="80">
        <f t="shared" si="20"/>
        <v>0</v>
      </c>
      <c r="BU22" s="149">
        <v>3</v>
      </c>
      <c r="BV22" s="160">
        <v>1</v>
      </c>
      <c r="BW22" s="80">
        <f t="shared" si="21"/>
        <v>0</v>
      </c>
      <c r="BX22" s="190">
        <v>2</v>
      </c>
      <c r="BY22" s="160">
        <v>0</v>
      </c>
      <c r="BZ22" s="80">
        <f t="shared" si="22"/>
        <v>0</v>
      </c>
      <c r="CA22" s="149">
        <v>2</v>
      </c>
      <c r="CB22" s="160">
        <v>1</v>
      </c>
      <c r="CC22" s="80">
        <f t="shared" si="23"/>
        <v>0</v>
      </c>
      <c r="CD22" s="149">
        <v>3</v>
      </c>
      <c r="CE22" s="178">
        <v>0</v>
      </c>
      <c r="CF22" s="80">
        <f t="shared" si="24"/>
        <v>0</v>
      </c>
      <c r="CG22" s="149">
        <v>0</v>
      </c>
      <c r="CH22" s="160">
        <v>0</v>
      </c>
      <c r="CI22" s="80">
        <f t="shared" si="25"/>
        <v>0</v>
      </c>
      <c r="CJ22" s="149">
        <v>2</v>
      </c>
      <c r="CK22" s="160">
        <v>1</v>
      </c>
      <c r="CL22" s="80">
        <f t="shared" si="26"/>
        <v>0</v>
      </c>
      <c r="CM22" s="149">
        <v>2</v>
      </c>
      <c r="CN22" s="178">
        <v>0</v>
      </c>
      <c r="CO22" s="80">
        <f t="shared" si="27"/>
        <v>0</v>
      </c>
      <c r="CP22" s="149">
        <v>3</v>
      </c>
      <c r="CQ22" s="160">
        <v>1</v>
      </c>
      <c r="CR22" s="80">
        <f t="shared" si="28"/>
        <v>0</v>
      </c>
      <c r="CS22" s="149">
        <v>3</v>
      </c>
      <c r="CT22" s="160">
        <v>1</v>
      </c>
      <c r="CU22" s="161">
        <f t="shared" si="29"/>
        <v>0</v>
      </c>
    </row>
    <row r="23" spans="1:99" ht="12.75" customHeight="1">
      <c r="A23" s="7">
        <f t="shared" si="31"/>
        <v>3</v>
      </c>
      <c r="B23" s="220"/>
      <c r="C23" s="81" t="e">
        <f t="shared" si="0"/>
        <v>#N/A</v>
      </c>
      <c r="D23" s="96" t="s">
        <v>70</v>
      </c>
      <c r="E23" s="171" t="s">
        <v>78</v>
      </c>
      <c r="F23" s="150"/>
      <c r="G23" s="156"/>
      <c r="H23" s="109">
        <f t="shared" si="32"/>
        <v>14</v>
      </c>
      <c r="I23" s="82">
        <f t="shared" si="33"/>
        <v>4</v>
      </c>
      <c r="J23" s="223"/>
      <c r="P23" s="150">
        <v>1</v>
      </c>
      <c r="Q23" s="183">
        <v>3</v>
      </c>
      <c r="R23" s="83">
        <f t="shared" si="2"/>
        <v>0</v>
      </c>
      <c r="S23" s="150">
        <v>1</v>
      </c>
      <c r="T23" s="183">
        <v>1</v>
      </c>
      <c r="U23" s="83">
        <f t="shared" si="3"/>
        <v>0</v>
      </c>
      <c r="V23" s="150">
        <v>2</v>
      </c>
      <c r="W23" s="183">
        <v>2</v>
      </c>
      <c r="X23" s="83">
        <f t="shared" si="4"/>
        <v>0</v>
      </c>
      <c r="Y23" s="150">
        <v>1</v>
      </c>
      <c r="Z23" s="183">
        <v>1</v>
      </c>
      <c r="AA23" s="83">
        <f t="shared" si="5"/>
        <v>0</v>
      </c>
      <c r="AB23" s="150">
        <v>1</v>
      </c>
      <c r="AC23" s="183">
        <v>1</v>
      </c>
      <c r="AD23" s="83">
        <f t="shared" si="6"/>
        <v>0</v>
      </c>
      <c r="AE23" s="150">
        <v>1</v>
      </c>
      <c r="AF23" s="183">
        <v>1</v>
      </c>
      <c r="AG23" s="83">
        <f t="shared" si="7"/>
        <v>0</v>
      </c>
      <c r="AH23" s="150">
        <v>2</v>
      </c>
      <c r="AI23" s="183">
        <v>2</v>
      </c>
      <c r="AJ23" s="83">
        <f t="shared" si="8"/>
        <v>0</v>
      </c>
      <c r="AK23" s="150">
        <v>1</v>
      </c>
      <c r="AL23" s="183">
        <v>2</v>
      </c>
      <c r="AM23" s="83">
        <f t="shared" si="9"/>
        <v>0</v>
      </c>
      <c r="AN23" s="150">
        <v>2</v>
      </c>
      <c r="AO23" s="162">
        <v>2</v>
      </c>
      <c r="AP23" s="83">
        <f t="shared" si="10"/>
        <v>0</v>
      </c>
      <c r="AQ23" s="150">
        <v>1</v>
      </c>
      <c r="AR23" s="162">
        <v>1</v>
      </c>
      <c r="AS23" s="83">
        <f t="shared" si="11"/>
        <v>0</v>
      </c>
      <c r="AT23" s="150">
        <v>2</v>
      </c>
      <c r="AU23" s="183">
        <v>2</v>
      </c>
      <c r="AV23" s="83">
        <f t="shared" si="12"/>
        <v>0</v>
      </c>
      <c r="AW23" s="150">
        <v>2</v>
      </c>
      <c r="AX23" s="183">
        <v>1</v>
      </c>
      <c r="AY23" s="83">
        <f t="shared" si="13"/>
        <v>0</v>
      </c>
      <c r="AZ23" s="150">
        <v>1</v>
      </c>
      <c r="BA23" s="162">
        <v>1</v>
      </c>
      <c r="BB23" s="83">
        <f t="shared" si="14"/>
        <v>0</v>
      </c>
      <c r="BC23" s="150">
        <v>2</v>
      </c>
      <c r="BD23" s="183">
        <v>1</v>
      </c>
      <c r="BE23" s="83">
        <f t="shared" si="15"/>
        <v>0</v>
      </c>
      <c r="BF23" s="184">
        <v>2</v>
      </c>
      <c r="BG23" s="185">
        <v>1</v>
      </c>
      <c r="BH23" s="83">
        <f t="shared" si="16"/>
        <v>0</v>
      </c>
      <c r="BI23" s="150">
        <v>2</v>
      </c>
      <c r="BJ23" s="162">
        <v>1</v>
      </c>
      <c r="BK23" s="83">
        <f t="shared" si="17"/>
        <v>0</v>
      </c>
      <c r="BL23" s="150">
        <v>2</v>
      </c>
      <c r="BM23" s="162">
        <v>2</v>
      </c>
      <c r="BN23" s="83">
        <f t="shared" si="18"/>
        <v>0</v>
      </c>
      <c r="BO23" s="150">
        <v>1</v>
      </c>
      <c r="BP23" s="183">
        <v>1</v>
      </c>
      <c r="BQ23" s="83">
        <f t="shared" si="19"/>
        <v>0</v>
      </c>
      <c r="BR23" s="150">
        <v>2</v>
      </c>
      <c r="BS23" s="183">
        <v>1</v>
      </c>
      <c r="BT23" s="83">
        <f t="shared" si="20"/>
        <v>0</v>
      </c>
      <c r="BU23" s="150">
        <v>2</v>
      </c>
      <c r="BV23" s="162">
        <v>1</v>
      </c>
      <c r="BW23" s="83">
        <f t="shared" si="21"/>
        <v>0</v>
      </c>
      <c r="BX23" s="191">
        <v>2</v>
      </c>
      <c r="BY23" s="167">
        <v>1</v>
      </c>
      <c r="BZ23" s="83">
        <f t="shared" si="22"/>
        <v>0</v>
      </c>
      <c r="CA23" s="150">
        <v>1</v>
      </c>
      <c r="CB23" s="162">
        <v>1</v>
      </c>
      <c r="CC23" s="83">
        <f t="shared" si="23"/>
        <v>0</v>
      </c>
      <c r="CD23" s="150">
        <v>2</v>
      </c>
      <c r="CE23" s="183">
        <v>1</v>
      </c>
      <c r="CF23" s="83">
        <f t="shared" si="24"/>
        <v>0</v>
      </c>
      <c r="CG23" s="150">
        <v>0</v>
      </c>
      <c r="CH23" s="162">
        <v>0</v>
      </c>
      <c r="CI23" s="83">
        <f t="shared" si="25"/>
        <v>0</v>
      </c>
      <c r="CJ23" s="188">
        <v>1</v>
      </c>
      <c r="CK23" s="189">
        <v>1</v>
      </c>
      <c r="CL23" s="83">
        <f t="shared" si="26"/>
        <v>0</v>
      </c>
      <c r="CM23" s="150">
        <v>1</v>
      </c>
      <c r="CN23" s="183">
        <v>2</v>
      </c>
      <c r="CO23" s="83">
        <f t="shared" si="27"/>
        <v>0</v>
      </c>
      <c r="CP23" s="150">
        <v>2</v>
      </c>
      <c r="CQ23" s="162">
        <v>2</v>
      </c>
      <c r="CR23" s="83">
        <f t="shared" si="28"/>
        <v>0</v>
      </c>
      <c r="CS23" s="150">
        <v>1</v>
      </c>
      <c r="CT23" s="162">
        <v>2</v>
      </c>
      <c r="CU23" s="163">
        <f t="shared" si="29"/>
        <v>0</v>
      </c>
    </row>
    <row r="24" spans="1:99" ht="12.75" customHeight="1">
      <c r="A24" s="7">
        <f t="shared" si="31"/>
        <v>3</v>
      </c>
      <c r="B24" s="220"/>
      <c r="C24" s="79" t="e">
        <f t="shared" si="0"/>
        <v>#N/A</v>
      </c>
      <c r="D24" s="95" t="s">
        <v>76</v>
      </c>
      <c r="E24" s="170" t="s">
        <v>71</v>
      </c>
      <c r="F24" s="149"/>
      <c r="G24" s="111"/>
      <c r="H24" s="108">
        <f t="shared" si="32"/>
        <v>6</v>
      </c>
      <c r="I24" s="1">
        <f t="shared" si="33"/>
        <v>16</v>
      </c>
      <c r="J24" s="223"/>
      <c r="P24" s="149">
        <v>1</v>
      </c>
      <c r="Q24" s="178">
        <v>3</v>
      </c>
      <c r="R24" s="80">
        <f t="shared" si="2"/>
        <v>0</v>
      </c>
      <c r="S24" s="149">
        <v>2</v>
      </c>
      <c r="T24" s="178">
        <v>1</v>
      </c>
      <c r="U24" s="80">
        <f t="shared" si="3"/>
        <v>0</v>
      </c>
      <c r="V24" s="149">
        <v>3</v>
      </c>
      <c r="W24" s="178">
        <v>1</v>
      </c>
      <c r="X24" s="80">
        <f t="shared" si="4"/>
        <v>0</v>
      </c>
      <c r="Y24" s="149">
        <v>0</v>
      </c>
      <c r="Z24" s="178">
        <v>0</v>
      </c>
      <c r="AA24" s="80">
        <f t="shared" si="5"/>
        <v>0</v>
      </c>
      <c r="AB24" s="149">
        <v>2</v>
      </c>
      <c r="AC24" s="178">
        <v>1</v>
      </c>
      <c r="AD24" s="80">
        <f t="shared" si="6"/>
        <v>0</v>
      </c>
      <c r="AE24" s="149">
        <v>2</v>
      </c>
      <c r="AF24" s="178">
        <v>2</v>
      </c>
      <c r="AG24" s="80">
        <f t="shared" si="7"/>
        <v>0</v>
      </c>
      <c r="AH24" s="149">
        <v>2</v>
      </c>
      <c r="AI24" s="178">
        <v>2</v>
      </c>
      <c r="AJ24" s="80">
        <f t="shared" si="8"/>
        <v>0</v>
      </c>
      <c r="AK24" s="149">
        <v>2</v>
      </c>
      <c r="AL24" s="178">
        <v>1</v>
      </c>
      <c r="AM24" s="80">
        <f t="shared" si="9"/>
        <v>0</v>
      </c>
      <c r="AN24" s="149">
        <v>2</v>
      </c>
      <c r="AO24" s="160">
        <v>1</v>
      </c>
      <c r="AP24" s="80">
        <f t="shared" si="10"/>
        <v>0</v>
      </c>
      <c r="AQ24" s="149">
        <v>1</v>
      </c>
      <c r="AR24" s="160">
        <v>0</v>
      </c>
      <c r="AS24" s="80">
        <f t="shared" si="11"/>
        <v>0</v>
      </c>
      <c r="AT24" s="149">
        <v>2</v>
      </c>
      <c r="AU24" s="178">
        <v>1</v>
      </c>
      <c r="AV24" s="80">
        <f t="shared" si="12"/>
        <v>0</v>
      </c>
      <c r="AW24" s="149">
        <v>1</v>
      </c>
      <c r="AX24" s="178">
        <v>1</v>
      </c>
      <c r="AY24" s="80">
        <f t="shared" si="13"/>
        <v>0</v>
      </c>
      <c r="AZ24" s="149">
        <v>1</v>
      </c>
      <c r="BA24" s="160">
        <v>0</v>
      </c>
      <c r="BB24" s="80">
        <f t="shared" si="14"/>
        <v>0</v>
      </c>
      <c r="BC24" s="149">
        <v>3</v>
      </c>
      <c r="BD24" s="178">
        <v>1</v>
      </c>
      <c r="BE24" s="80">
        <f t="shared" si="15"/>
        <v>0</v>
      </c>
      <c r="BF24" s="179">
        <v>1</v>
      </c>
      <c r="BG24" s="180">
        <v>1</v>
      </c>
      <c r="BH24" s="80">
        <f t="shared" si="16"/>
        <v>0</v>
      </c>
      <c r="BI24" s="149">
        <v>2</v>
      </c>
      <c r="BJ24" s="160">
        <v>2</v>
      </c>
      <c r="BK24" s="80">
        <f t="shared" si="17"/>
        <v>0</v>
      </c>
      <c r="BL24" s="149">
        <v>3</v>
      </c>
      <c r="BM24" s="160">
        <v>1</v>
      </c>
      <c r="BN24" s="80">
        <f t="shared" si="18"/>
        <v>0</v>
      </c>
      <c r="BO24" s="149">
        <v>2</v>
      </c>
      <c r="BP24" s="178">
        <v>2</v>
      </c>
      <c r="BQ24" s="80">
        <f t="shared" si="19"/>
        <v>0</v>
      </c>
      <c r="BR24" s="149">
        <v>3</v>
      </c>
      <c r="BS24" s="178">
        <v>1</v>
      </c>
      <c r="BT24" s="80">
        <f t="shared" si="20"/>
        <v>0</v>
      </c>
      <c r="BU24" s="149">
        <v>2</v>
      </c>
      <c r="BV24" s="160">
        <v>1</v>
      </c>
      <c r="BW24" s="80">
        <f t="shared" si="21"/>
        <v>0</v>
      </c>
      <c r="BX24" s="190">
        <v>1</v>
      </c>
      <c r="BY24" s="160">
        <v>1</v>
      </c>
      <c r="BZ24" s="80">
        <f t="shared" si="22"/>
        <v>0</v>
      </c>
      <c r="CA24" s="149">
        <v>2</v>
      </c>
      <c r="CB24" s="160">
        <v>1</v>
      </c>
      <c r="CC24" s="80">
        <f t="shared" si="23"/>
        <v>0</v>
      </c>
      <c r="CD24" s="149">
        <v>2</v>
      </c>
      <c r="CE24" s="178">
        <v>1</v>
      </c>
      <c r="CF24" s="80">
        <f t="shared" si="24"/>
        <v>0</v>
      </c>
      <c r="CG24" s="149">
        <v>0</v>
      </c>
      <c r="CH24" s="160">
        <v>0</v>
      </c>
      <c r="CI24" s="80">
        <f t="shared" si="25"/>
        <v>0</v>
      </c>
      <c r="CJ24" s="149">
        <v>1</v>
      </c>
      <c r="CK24" s="160">
        <v>1</v>
      </c>
      <c r="CL24" s="80">
        <f t="shared" si="26"/>
        <v>0</v>
      </c>
      <c r="CM24" s="149">
        <v>1</v>
      </c>
      <c r="CN24" s="178">
        <v>0</v>
      </c>
      <c r="CO24" s="80">
        <f t="shared" si="27"/>
        <v>0</v>
      </c>
      <c r="CP24" s="149">
        <v>2</v>
      </c>
      <c r="CQ24" s="160">
        <v>1</v>
      </c>
      <c r="CR24" s="80">
        <f t="shared" si="28"/>
        <v>0</v>
      </c>
      <c r="CS24" s="149">
        <v>1</v>
      </c>
      <c r="CT24" s="160">
        <v>2</v>
      </c>
      <c r="CU24" s="161">
        <f t="shared" si="29"/>
        <v>0</v>
      </c>
    </row>
    <row r="25" spans="1:99" ht="12.75" customHeight="1">
      <c r="A25" s="7">
        <f t="shared" si="31"/>
        <v>3</v>
      </c>
      <c r="B25" s="220"/>
      <c r="C25" s="81" t="e">
        <f t="shared" si="0"/>
        <v>#N/A</v>
      </c>
      <c r="D25" s="96" t="s">
        <v>73</v>
      </c>
      <c r="E25" s="171" t="s">
        <v>67</v>
      </c>
      <c r="F25" s="150"/>
      <c r="G25" s="156"/>
      <c r="H25" s="109">
        <f t="shared" si="32"/>
        <v>10</v>
      </c>
      <c r="I25" s="82">
        <f t="shared" si="33"/>
        <v>11</v>
      </c>
      <c r="J25" s="223"/>
      <c r="P25" s="150">
        <v>1</v>
      </c>
      <c r="Q25" s="183">
        <v>3</v>
      </c>
      <c r="R25" s="83">
        <f t="shared" si="2"/>
        <v>0</v>
      </c>
      <c r="S25" s="150">
        <v>1</v>
      </c>
      <c r="T25" s="183">
        <v>1</v>
      </c>
      <c r="U25" s="83">
        <f t="shared" si="3"/>
        <v>0</v>
      </c>
      <c r="V25" s="150">
        <v>1</v>
      </c>
      <c r="W25" s="183">
        <v>2</v>
      </c>
      <c r="X25" s="83">
        <f t="shared" si="4"/>
        <v>0</v>
      </c>
      <c r="Y25" s="150">
        <v>0</v>
      </c>
      <c r="Z25" s="183">
        <v>1</v>
      </c>
      <c r="AA25" s="83">
        <f t="shared" si="5"/>
        <v>0</v>
      </c>
      <c r="AB25" s="150">
        <v>1</v>
      </c>
      <c r="AC25" s="183">
        <v>3</v>
      </c>
      <c r="AD25" s="83">
        <f t="shared" si="6"/>
        <v>0</v>
      </c>
      <c r="AE25" s="150">
        <v>1</v>
      </c>
      <c r="AF25" s="183">
        <v>2</v>
      </c>
      <c r="AG25" s="83">
        <f t="shared" si="7"/>
        <v>0</v>
      </c>
      <c r="AH25" s="150">
        <v>1</v>
      </c>
      <c r="AI25" s="183">
        <v>2</v>
      </c>
      <c r="AJ25" s="83">
        <f t="shared" si="8"/>
        <v>0</v>
      </c>
      <c r="AK25" s="150">
        <v>1</v>
      </c>
      <c r="AL25" s="183">
        <v>1</v>
      </c>
      <c r="AM25" s="83">
        <f t="shared" si="9"/>
        <v>0</v>
      </c>
      <c r="AN25" s="150">
        <v>1</v>
      </c>
      <c r="AO25" s="162">
        <v>2</v>
      </c>
      <c r="AP25" s="83">
        <f t="shared" si="10"/>
        <v>0</v>
      </c>
      <c r="AQ25" s="150">
        <v>0</v>
      </c>
      <c r="AR25" s="162">
        <v>2</v>
      </c>
      <c r="AS25" s="83">
        <f t="shared" si="11"/>
        <v>0</v>
      </c>
      <c r="AT25" s="150">
        <v>1</v>
      </c>
      <c r="AU25" s="183">
        <v>3</v>
      </c>
      <c r="AV25" s="83">
        <f t="shared" si="12"/>
        <v>0</v>
      </c>
      <c r="AW25" s="150">
        <v>0</v>
      </c>
      <c r="AX25" s="183">
        <v>2</v>
      </c>
      <c r="AY25" s="83">
        <f t="shared" si="13"/>
        <v>0</v>
      </c>
      <c r="AZ25" s="150">
        <v>0</v>
      </c>
      <c r="BA25" s="162">
        <v>2</v>
      </c>
      <c r="BB25" s="83">
        <f t="shared" si="14"/>
        <v>0</v>
      </c>
      <c r="BC25" s="150">
        <v>2</v>
      </c>
      <c r="BD25" s="183">
        <v>1</v>
      </c>
      <c r="BE25" s="83">
        <f t="shared" si="15"/>
        <v>0</v>
      </c>
      <c r="BF25" s="184">
        <v>1</v>
      </c>
      <c r="BG25" s="185">
        <v>2</v>
      </c>
      <c r="BH25" s="83">
        <f t="shared" si="16"/>
        <v>0</v>
      </c>
      <c r="BI25" s="150">
        <v>0</v>
      </c>
      <c r="BJ25" s="162">
        <v>2</v>
      </c>
      <c r="BK25" s="83">
        <f t="shared" si="17"/>
        <v>0</v>
      </c>
      <c r="BL25" s="150">
        <v>1</v>
      </c>
      <c r="BM25" s="162">
        <v>1</v>
      </c>
      <c r="BN25" s="83">
        <f t="shared" si="18"/>
        <v>0</v>
      </c>
      <c r="BO25" s="150">
        <v>1</v>
      </c>
      <c r="BP25" s="183">
        <v>2</v>
      </c>
      <c r="BQ25" s="83">
        <f t="shared" si="19"/>
        <v>0</v>
      </c>
      <c r="BR25" s="150">
        <v>2</v>
      </c>
      <c r="BS25" s="183">
        <v>1</v>
      </c>
      <c r="BT25" s="83">
        <f t="shared" si="20"/>
        <v>0</v>
      </c>
      <c r="BU25" s="150">
        <v>2</v>
      </c>
      <c r="BV25" s="162">
        <v>1</v>
      </c>
      <c r="BW25" s="83">
        <f t="shared" si="21"/>
        <v>0</v>
      </c>
      <c r="BX25" s="191">
        <v>0</v>
      </c>
      <c r="BY25" s="167">
        <v>2</v>
      </c>
      <c r="BZ25" s="83">
        <f t="shared" si="22"/>
        <v>0</v>
      </c>
      <c r="CA25" s="150">
        <v>1</v>
      </c>
      <c r="CB25" s="162">
        <v>3</v>
      </c>
      <c r="CC25" s="83">
        <f t="shared" si="23"/>
        <v>0</v>
      </c>
      <c r="CD25" s="150">
        <v>0</v>
      </c>
      <c r="CE25" s="183">
        <v>1</v>
      </c>
      <c r="CF25" s="83">
        <f t="shared" si="24"/>
        <v>0</v>
      </c>
      <c r="CG25" s="150">
        <v>2</v>
      </c>
      <c r="CH25" s="162">
        <v>1</v>
      </c>
      <c r="CI25" s="83">
        <f t="shared" si="25"/>
        <v>0</v>
      </c>
      <c r="CJ25" s="188">
        <v>1</v>
      </c>
      <c r="CK25" s="189">
        <v>1</v>
      </c>
      <c r="CL25" s="83">
        <f t="shared" si="26"/>
        <v>0</v>
      </c>
      <c r="CM25" s="150">
        <v>0</v>
      </c>
      <c r="CN25" s="183">
        <v>2</v>
      </c>
      <c r="CO25" s="83">
        <f t="shared" si="27"/>
        <v>0</v>
      </c>
      <c r="CP25" s="150">
        <v>1</v>
      </c>
      <c r="CQ25" s="162">
        <v>2</v>
      </c>
      <c r="CR25" s="83">
        <f t="shared" si="28"/>
        <v>0</v>
      </c>
      <c r="CS25" s="150">
        <v>1</v>
      </c>
      <c r="CT25" s="162">
        <v>2</v>
      </c>
      <c r="CU25" s="163">
        <f t="shared" si="29"/>
        <v>0</v>
      </c>
    </row>
    <row r="26" spans="1:99" ht="12.75" customHeight="1">
      <c r="A26" s="7">
        <f t="shared" si="31"/>
        <v>3</v>
      </c>
      <c r="B26" s="220"/>
      <c r="C26" s="79" t="e">
        <f t="shared" si="0"/>
        <v>#N/A</v>
      </c>
      <c r="D26" s="95" t="s">
        <v>72</v>
      </c>
      <c r="E26" s="170" t="s">
        <v>74</v>
      </c>
      <c r="F26" s="149"/>
      <c r="G26" s="111"/>
      <c r="H26" s="108">
        <f t="shared" si="32"/>
        <v>9</v>
      </c>
      <c r="I26" s="1">
        <f t="shared" si="33"/>
        <v>18</v>
      </c>
      <c r="J26" s="223"/>
      <c r="P26" s="149">
        <v>1</v>
      </c>
      <c r="Q26" s="178">
        <v>3</v>
      </c>
      <c r="R26" s="80">
        <f t="shared" si="2"/>
        <v>0</v>
      </c>
      <c r="S26" s="149">
        <v>1</v>
      </c>
      <c r="T26" s="178">
        <v>1</v>
      </c>
      <c r="U26" s="80">
        <f t="shared" si="3"/>
        <v>0</v>
      </c>
      <c r="V26" s="149">
        <v>2</v>
      </c>
      <c r="W26" s="178">
        <v>2</v>
      </c>
      <c r="X26" s="80">
        <f t="shared" si="4"/>
        <v>0</v>
      </c>
      <c r="Y26" s="149">
        <v>1</v>
      </c>
      <c r="Z26" s="178">
        <v>1</v>
      </c>
      <c r="AA26" s="80">
        <f t="shared" si="5"/>
        <v>0</v>
      </c>
      <c r="AB26" s="149">
        <v>2</v>
      </c>
      <c r="AC26" s="178">
        <v>2</v>
      </c>
      <c r="AD26" s="80">
        <f t="shared" si="6"/>
        <v>0</v>
      </c>
      <c r="AE26" s="149">
        <v>1</v>
      </c>
      <c r="AF26" s="178">
        <v>2</v>
      </c>
      <c r="AG26" s="80">
        <f t="shared" si="7"/>
        <v>0</v>
      </c>
      <c r="AH26" s="149">
        <v>2</v>
      </c>
      <c r="AI26" s="178">
        <v>1</v>
      </c>
      <c r="AJ26" s="80">
        <f t="shared" si="8"/>
        <v>0</v>
      </c>
      <c r="AK26" s="149">
        <v>2</v>
      </c>
      <c r="AL26" s="178">
        <v>1</v>
      </c>
      <c r="AM26" s="80">
        <f t="shared" si="9"/>
        <v>0</v>
      </c>
      <c r="AN26" s="149">
        <v>1</v>
      </c>
      <c r="AO26" s="160">
        <v>1</v>
      </c>
      <c r="AP26" s="80">
        <f t="shared" si="10"/>
        <v>0</v>
      </c>
      <c r="AQ26" s="149">
        <v>1</v>
      </c>
      <c r="AR26" s="160">
        <v>2</v>
      </c>
      <c r="AS26" s="80">
        <f t="shared" si="11"/>
        <v>0</v>
      </c>
      <c r="AT26" s="149">
        <v>1</v>
      </c>
      <c r="AU26" s="178">
        <v>2</v>
      </c>
      <c r="AV26" s="80">
        <f t="shared" si="12"/>
        <v>0</v>
      </c>
      <c r="AW26" s="149">
        <v>2</v>
      </c>
      <c r="AX26" s="178">
        <v>2</v>
      </c>
      <c r="AY26" s="80">
        <f t="shared" si="13"/>
        <v>0</v>
      </c>
      <c r="AZ26" s="149">
        <v>1</v>
      </c>
      <c r="BA26" s="160">
        <v>2</v>
      </c>
      <c r="BB26" s="80">
        <f t="shared" si="14"/>
        <v>0</v>
      </c>
      <c r="BC26" s="149">
        <v>2</v>
      </c>
      <c r="BD26" s="178">
        <v>1</v>
      </c>
      <c r="BE26" s="80">
        <f t="shared" si="15"/>
        <v>0</v>
      </c>
      <c r="BF26" s="179">
        <v>1</v>
      </c>
      <c r="BG26" s="180">
        <v>1</v>
      </c>
      <c r="BH26" s="80">
        <f t="shared" si="16"/>
        <v>0</v>
      </c>
      <c r="BI26" s="149">
        <v>1</v>
      </c>
      <c r="BJ26" s="160">
        <v>3</v>
      </c>
      <c r="BK26" s="80">
        <f t="shared" si="17"/>
        <v>0</v>
      </c>
      <c r="BL26" s="149">
        <v>2</v>
      </c>
      <c r="BM26" s="160">
        <v>2</v>
      </c>
      <c r="BN26" s="80">
        <f t="shared" si="18"/>
        <v>0</v>
      </c>
      <c r="BO26" s="149">
        <v>1</v>
      </c>
      <c r="BP26" s="178">
        <v>2</v>
      </c>
      <c r="BQ26" s="80">
        <f t="shared" si="19"/>
        <v>0</v>
      </c>
      <c r="BR26" s="149">
        <v>2</v>
      </c>
      <c r="BS26" s="178">
        <v>1</v>
      </c>
      <c r="BT26" s="80">
        <f t="shared" si="20"/>
        <v>0</v>
      </c>
      <c r="BU26" s="149">
        <v>2</v>
      </c>
      <c r="BV26" s="160">
        <v>1</v>
      </c>
      <c r="BW26" s="80">
        <f t="shared" si="21"/>
        <v>0</v>
      </c>
      <c r="BX26" s="190">
        <v>1</v>
      </c>
      <c r="BY26" s="160">
        <v>1</v>
      </c>
      <c r="BZ26" s="80">
        <f t="shared" si="22"/>
        <v>0</v>
      </c>
      <c r="CA26" s="149">
        <v>2</v>
      </c>
      <c r="CB26" s="160">
        <v>2</v>
      </c>
      <c r="CC26" s="80">
        <f t="shared" si="23"/>
        <v>0</v>
      </c>
      <c r="CD26" s="149">
        <v>2</v>
      </c>
      <c r="CE26" s="178">
        <v>1</v>
      </c>
      <c r="CF26" s="80">
        <f t="shared" si="24"/>
        <v>0</v>
      </c>
      <c r="CG26" s="149">
        <v>1</v>
      </c>
      <c r="CH26" s="160">
        <v>2</v>
      </c>
      <c r="CI26" s="80">
        <f t="shared" si="25"/>
        <v>0</v>
      </c>
      <c r="CJ26" s="149">
        <v>2</v>
      </c>
      <c r="CK26" s="160">
        <v>1</v>
      </c>
      <c r="CL26" s="80">
        <f t="shared" si="26"/>
        <v>0</v>
      </c>
      <c r="CM26" s="149">
        <v>1</v>
      </c>
      <c r="CN26" s="178">
        <v>1</v>
      </c>
      <c r="CO26" s="80">
        <f t="shared" si="27"/>
        <v>0</v>
      </c>
      <c r="CP26" s="149">
        <v>2</v>
      </c>
      <c r="CQ26" s="160">
        <v>1</v>
      </c>
      <c r="CR26" s="80">
        <f t="shared" si="28"/>
        <v>0</v>
      </c>
      <c r="CS26" s="149">
        <v>1</v>
      </c>
      <c r="CT26" s="160">
        <v>1</v>
      </c>
      <c r="CU26" s="161">
        <f t="shared" si="29"/>
        <v>0</v>
      </c>
    </row>
    <row r="27" spans="1:99" ht="12.75" customHeight="1">
      <c r="A27" s="7">
        <f t="shared" si="31"/>
        <v>3</v>
      </c>
      <c r="B27" s="220"/>
      <c r="C27" s="81" t="e">
        <f t="shared" si="0"/>
        <v>#N/A</v>
      </c>
      <c r="D27" s="96" t="s">
        <v>77</v>
      </c>
      <c r="E27" s="171" t="s">
        <v>110</v>
      </c>
      <c r="F27" s="150"/>
      <c r="G27" s="156"/>
      <c r="H27" s="109">
        <f t="shared" si="32"/>
        <v>5</v>
      </c>
      <c r="I27" s="82">
        <f t="shared" si="33"/>
        <v>15</v>
      </c>
      <c r="J27" s="223"/>
      <c r="P27" s="150">
        <v>1</v>
      </c>
      <c r="Q27" s="183">
        <v>3</v>
      </c>
      <c r="R27" s="83">
        <f t="shared" si="2"/>
        <v>0</v>
      </c>
      <c r="S27" s="150">
        <v>2</v>
      </c>
      <c r="T27" s="183">
        <v>1</v>
      </c>
      <c r="U27" s="83">
        <f t="shared" si="3"/>
        <v>0</v>
      </c>
      <c r="V27" s="150">
        <v>1</v>
      </c>
      <c r="W27" s="183">
        <v>1</v>
      </c>
      <c r="X27" s="83">
        <f t="shared" si="4"/>
        <v>0</v>
      </c>
      <c r="Y27" s="150">
        <v>1</v>
      </c>
      <c r="Z27" s="183">
        <v>1</v>
      </c>
      <c r="AA27" s="83">
        <f t="shared" si="5"/>
        <v>0</v>
      </c>
      <c r="AB27" s="150">
        <v>1</v>
      </c>
      <c r="AC27" s="183">
        <v>1</v>
      </c>
      <c r="AD27" s="83">
        <f t="shared" si="6"/>
        <v>0</v>
      </c>
      <c r="AE27" s="150">
        <v>2</v>
      </c>
      <c r="AF27" s="183">
        <v>1</v>
      </c>
      <c r="AG27" s="83">
        <f t="shared" si="7"/>
        <v>0</v>
      </c>
      <c r="AH27" s="150">
        <v>1</v>
      </c>
      <c r="AI27" s="183">
        <v>1</v>
      </c>
      <c r="AJ27" s="83">
        <f t="shared" si="8"/>
        <v>0</v>
      </c>
      <c r="AK27" s="150">
        <v>2</v>
      </c>
      <c r="AL27" s="183">
        <v>2</v>
      </c>
      <c r="AM27" s="83">
        <f t="shared" si="9"/>
        <v>0</v>
      </c>
      <c r="AN27" s="150">
        <v>2</v>
      </c>
      <c r="AO27" s="162">
        <v>1</v>
      </c>
      <c r="AP27" s="83">
        <f t="shared" si="10"/>
        <v>0</v>
      </c>
      <c r="AQ27" s="150">
        <v>2</v>
      </c>
      <c r="AR27" s="162">
        <v>1</v>
      </c>
      <c r="AS27" s="83">
        <f t="shared" si="11"/>
        <v>0</v>
      </c>
      <c r="AT27" s="150">
        <v>0</v>
      </c>
      <c r="AU27" s="183">
        <v>0</v>
      </c>
      <c r="AV27" s="83">
        <f t="shared" si="12"/>
        <v>0</v>
      </c>
      <c r="AW27" s="150">
        <v>2</v>
      </c>
      <c r="AX27" s="183">
        <v>2</v>
      </c>
      <c r="AY27" s="83">
        <f t="shared" si="13"/>
        <v>0</v>
      </c>
      <c r="AZ27" s="150">
        <v>2</v>
      </c>
      <c r="BA27" s="162">
        <v>1</v>
      </c>
      <c r="BB27" s="83">
        <f t="shared" si="14"/>
        <v>0</v>
      </c>
      <c r="BC27" s="150">
        <v>1</v>
      </c>
      <c r="BD27" s="183">
        <v>1</v>
      </c>
      <c r="BE27" s="83">
        <f t="shared" si="15"/>
        <v>0</v>
      </c>
      <c r="BF27" s="184">
        <v>1</v>
      </c>
      <c r="BG27" s="185">
        <v>2</v>
      </c>
      <c r="BH27" s="83">
        <f t="shared" si="16"/>
        <v>0</v>
      </c>
      <c r="BI27" s="150">
        <v>0</v>
      </c>
      <c r="BJ27" s="162">
        <v>1</v>
      </c>
      <c r="BK27" s="83">
        <f t="shared" si="17"/>
        <v>0</v>
      </c>
      <c r="BL27" s="150">
        <v>1</v>
      </c>
      <c r="BM27" s="162">
        <v>1</v>
      </c>
      <c r="BN27" s="83">
        <f t="shared" si="18"/>
        <v>0</v>
      </c>
      <c r="BO27" s="150">
        <v>2</v>
      </c>
      <c r="BP27" s="183">
        <v>1</v>
      </c>
      <c r="BQ27" s="83">
        <f t="shared" si="19"/>
        <v>0</v>
      </c>
      <c r="BR27" s="150">
        <v>1</v>
      </c>
      <c r="BS27" s="183">
        <v>1</v>
      </c>
      <c r="BT27" s="83">
        <f t="shared" si="20"/>
        <v>0</v>
      </c>
      <c r="BU27" s="150">
        <v>2</v>
      </c>
      <c r="BV27" s="162">
        <v>1</v>
      </c>
      <c r="BW27" s="83">
        <f t="shared" si="21"/>
        <v>0</v>
      </c>
      <c r="BX27" s="191">
        <v>0</v>
      </c>
      <c r="BY27" s="167">
        <v>0</v>
      </c>
      <c r="BZ27" s="83">
        <f t="shared" si="22"/>
        <v>0</v>
      </c>
      <c r="CA27" s="150">
        <v>3</v>
      </c>
      <c r="CB27" s="162">
        <v>1</v>
      </c>
      <c r="CC27" s="83">
        <f t="shared" si="23"/>
        <v>0</v>
      </c>
      <c r="CD27" s="150">
        <v>2</v>
      </c>
      <c r="CE27" s="183">
        <v>2</v>
      </c>
      <c r="CF27" s="83">
        <f t="shared" si="24"/>
        <v>0</v>
      </c>
      <c r="CG27" s="150">
        <v>2</v>
      </c>
      <c r="CH27" s="162">
        <v>0</v>
      </c>
      <c r="CI27" s="83">
        <f t="shared" si="25"/>
        <v>0</v>
      </c>
      <c r="CJ27" s="188">
        <v>2</v>
      </c>
      <c r="CK27" s="189">
        <v>1</v>
      </c>
      <c r="CL27" s="83">
        <f t="shared" si="26"/>
        <v>0</v>
      </c>
      <c r="CM27" s="150">
        <v>2</v>
      </c>
      <c r="CN27" s="183">
        <v>0</v>
      </c>
      <c r="CO27" s="83">
        <f t="shared" si="27"/>
        <v>0</v>
      </c>
      <c r="CP27" s="150">
        <v>2</v>
      </c>
      <c r="CQ27" s="162">
        <v>1</v>
      </c>
      <c r="CR27" s="83">
        <f t="shared" si="28"/>
        <v>0</v>
      </c>
      <c r="CS27" s="150">
        <v>1</v>
      </c>
      <c r="CT27" s="162">
        <v>3</v>
      </c>
      <c r="CU27" s="163">
        <f t="shared" si="29"/>
        <v>0</v>
      </c>
    </row>
    <row r="28" spans="1:99" ht="12.75" customHeight="1">
      <c r="A28" s="7">
        <f t="shared" si="31"/>
        <v>3</v>
      </c>
      <c r="B28" s="220"/>
      <c r="C28" s="79" t="e">
        <f t="shared" si="0"/>
        <v>#N/A</v>
      </c>
      <c r="D28" s="95" t="s">
        <v>81</v>
      </c>
      <c r="E28" s="170" t="s">
        <v>79</v>
      </c>
      <c r="F28" s="149"/>
      <c r="G28" s="111"/>
      <c r="H28" s="108">
        <f t="shared" si="32"/>
        <v>7</v>
      </c>
      <c r="I28" s="1">
        <f t="shared" si="33"/>
        <v>2</v>
      </c>
      <c r="J28" s="223"/>
      <c r="P28" s="149">
        <v>1</v>
      </c>
      <c r="Q28" s="178">
        <v>3</v>
      </c>
      <c r="R28" s="80">
        <f t="shared" si="2"/>
        <v>0</v>
      </c>
      <c r="S28" s="149">
        <v>1</v>
      </c>
      <c r="T28" s="178">
        <v>0</v>
      </c>
      <c r="U28" s="80">
        <f t="shared" si="3"/>
        <v>0</v>
      </c>
      <c r="V28" s="149">
        <v>2</v>
      </c>
      <c r="W28" s="178">
        <v>1</v>
      </c>
      <c r="X28" s="80">
        <f t="shared" si="4"/>
        <v>0</v>
      </c>
      <c r="Y28" s="149">
        <v>2</v>
      </c>
      <c r="Z28" s="178">
        <v>1</v>
      </c>
      <c r="AA28" s="80">
        <f t="shared" si="5"/>
        <v>0</v>
      </c>
      <c r="AB28" s="149">
        <v>1</v>
      </c>
      <c r="AC28" s="178">
        <v>1</v>
      </c>
      <c r="AD28" s="80">
        <f t="shared" si="6"/>
        <v>0</v>
      </c>
      <c r="AE28" s="149">
        <v>0</v>
      </c>
      <c r="AF28" s="178">
        <v>2</v>
      </c>
      <c r="AG28" s="80">
        <f t="shared" si="7"/>
        <v>0</v>
      </c>
      <c r="AH28" s="149">
        <v>1</v>
      </c>
      <c r="AI28" s="178">
        <v>1</v>
      </c>
      <c r="AJ28" s="80">
        <f t="shared" si="8"/>
        <v>0</v>
      </c>
      <c r="AK28" s="149">
        <v>2</v>
      </c>
      <c r="AL28" s="178">
        <v>1</v>
      </c>
      <c r="AM28" s="80">
        <f t="shared" si="9"/>
        <v>0</v>
      </c>
      <c r="AN28" s="149">
        <v>1</v>
      </c>
      <c r="AO28" s="160">
        <v>1</v>
      </c>
      <c r="AP28" s="80">
        <f t="shared" si="10"/>
        <v>0</v>
      </c>
      <c r="AQ28" s="149">
        <v>1</v>
      </c>
      <c r="AR28" s="160">
        <v>1</v>
      </c>
      <c r="AS28" s="80">
        <f t="shared" si="11"/>
        <v>0</v>
      </c>
      <c r="AT28" s="149">
        <v>2</v>
      </c>
      <c r="AU28" s="178">
        <v>1</v>
      </c>
      <c r="AV28" s="80">
        <f t="shared" si="12"/>
        <v>0</v>
      </c>
      <c r="AW28" s="149">
        <v>0</v>
      </c>
      <c r="AX28" s="178">
        <v>1</v>
      </c>
      <c r="AY28" s="80">
        <f t="shared" si="13"/>
        <v>0</v>
      </c>
      <c r="AZ28" s="149">
        <v>1</v>
      </c>
      <c r="BA28" s="160">
        <v>1</v>
      </c>
      <c r="BB28" s="80">
        <f t="shared" si="14"/>
        <v>0</v>
      </c>
      <c r="BC28" s="149">
        <v>2</v>
      </c>
      <c r="BD28" s="178">
        <v>1</v>
      </c>
      <c r="BE28" s="80">
        <f t="shared" si="15"/>
        <v>0</v>
      </c>
      <c r="BF28" s="179">
        <v>1</v>
      </c>
      <c r="BG28" s="180">
        <v>1</v>
      </c>
      <c r="BH28" s="80">
        <f t="shared" si="16"/>
        <v>0</v>
      </c>
      <c r="BI28" s="149">
        <v>1</v>
      </c>
      <c r="BJ28" s="160">
        <v>1</v>
      </c>
      <c r="BK28" s="80">
        <f t="shared" si="17"/>
        <v>0</v>
      </c>
      <c r="BL28" s="149">
        <v>2</v>
      </c>
      <c r="BM28" s="160">
        <v>1</v>
      </c>
      <c r="BN28" s="80">
        <f t="shared" si="18"/>
        <v>0</v>
      </c>
      <c r="BO28" s="149">
        <v>0</v>
      </c>
      <c r="BP28" s="178">
        <v>2</v>
      </c>
      <c r="BQ28" s="80">
        <f t="shared" si="19"/>
        <v>0</v>
      </c>
      <c r="BR28" s="149">
        <v>2</v>
      </c>
      <c r="BS28" s="178">
        <v>1</v>
      </c>
      <c r="BT28" s="80">
        <f t="shared" si="20"/>
        <v>0</v>
      </c>
      <c r="BU28" s="149">
        <v>2</v>
      </c>
      <c r="BV28" s="160">
        <v>1</v>
      </c>
      <c r="BW28" s="80">
        <f t="shared" si="21"/>
        <v>0</v>
      </c>
      <c r="BX28" s="190">
        <v>2</v>
      </c>
      <c r="BY28" s="160">
        <v>1</v>
      </c>
      <c r="BZ28" s="80">
        <f t="shared" si="22"/>
        <v>0</v>
      </c>
      <c r="CA28" s="149">
        <v>1</v>
      </c>
      <c r="CB28" s="160">
        <v>2</v>
      </c>
      <c r="CC28" s="80">
        <f t="shared" si="23"/>
        <v>0</v>
      </c>
      <c r="CD28" s="149">
        <v>2</v>
      </c>
      <c r="CE28" s="178">
        <v>1</v>
      </c>
      <c r="CF28" s="80">
        <f t="shared" si="24"/>
        <v>0</v>
      </c>
      <c r="CG28" s="149">
        <v>0</v>
      </c>
      <c r="CH28" s="160">
        <v>0</v>
      </c>
      <c r="CI28" s="80">
        <f t="shared" si="25"/>
        <v>0</v>
      </c>
      <c r="CJ28" s="149">
        <v>1</v>
      </c>
      <c r="CK28" s="160">
        <v>1</v>
      </c>
      <c r="CL28" s="80">
        <f t="shared" si="26"/>
        <v>0</v>
      </c>
      <c r="CM28" s="149">
        <v>1</v>
      </c>
      <c r="CN28" s="178">
        <v>2</v>
      </c>
      <c r="CO28" s="80">
        <f t="shared" si="27"/>
        <v>0</v>
      </c>
      <c r="CP28" s="149">
        <v>2</v>
      </c>
      <c r="CQ28" s="160">
        <v>1</v>
      </c>
      <c r="CR28" s="80">
        <f t="shared" si="28"/>
        <v>0</v>
      </c>
      <c r="CS28" s="149">
        <v>2</v>
      </c>
      <c r="CT28" s="160">
        <v>1</v>
      </c>
      <c r="CU28" s="161">
        <f t="shared" si="29"/>
        <v>0</v>
      </c>
    </row>
    <row r="29" spans="1:99" ht="13.5" customHeight="1">
      <c r="A29" s="121">
        <f t="shared" si="31"/>
        <v>3</v>
      </c>
      <c r="B29" s="221"/>
      <c r="C29" s="84" t="e">
        <f t="shared" si="0"/>
        <v>#N/A</v>
      </c>
      <c r="D29" s="97" t="s">
        <v>108</v>
      </c>
      <c r="E29" s="107" t="s">
        <v>66</v>
      </c>
      <c r="F29" s="151"/>
      <c r="G29" s="157"/>
      <c r="H29" s="110">
        <f t="shared" si="32"/>
        <v>8</v>
      </c>
      <c r="I29" s="85">
        <f t="shared" si="33"/>
        <v>13</v>
      </c>
      <c r="J29" s="224"/>
      <c r="K29" s="86"/>
      <c r="L29" s="86"/>
      <c r="M29" s="86"/>
      <c r="N29" s="86"/>
      <c r="O29" s="86"/>
      <c r="P29" s="151">
        <v>1</v>
      </c>
      <c r="Q29" s="153">
        <v>3</v>
      </c>
      <c r="R29" s="87">
        <f t="shared" si="2"/>
        <v>0</v>
      </c>
      <c r="S29" s="151">
        <v>1</v>
      </c>
      <c r="T29" s="153">
        <v>3</v>
      </c>
      <c r="U29" s="87">
        <f t="shared" si="3"/>
        <v>0</v>
      </c>
      <c r="V29" s="151">
        <v>1</v>
      </c>
      <c r="W29" s="153">
        <v>3</v>
      </c>
      <c r="X29" s="87">
        <f t="shared" si="4"/>
        <v>0</v>
      </c>
      <c r="Y29" s="151">
        <v>0</v>
      </c>
      <c r="Z29" s="153">
        <v>2</v>
      </c>
      <c r="AA29" s="87">
        <f t="shared" si="5"/>
        <v>0</v>
      </c>
      <c r="AB29" s="151">
        <v>0</v>
      </c>
      <c r="AC29" s="153">
        <v>4</v>
      </c>
      <c r="AD29" s="87">
        <f t="shared" si="6"/>
        <v>0</v>
      </c>
      <c r="AE29" s="151">
        <v>0</v>
      </c>
      <c r="AF29" s="153">
        <v>3</v>
      </c>
      <c r="AG29" s="87">
        <f t="shared" si="7"/>
        <v>0</v>
      </c>
      <c r="AH29" s="151">
        <v>1</v>
      </c>
      <c r="AI29" s="153">
        <v>7</v>
      </c>
      <c r="AJ29" s="87">
        <f t="shared" si="8"/>
        <v>0</v>
      </c>
      <c r="AK29" s="151">
        <v>1</v>
      </c>
      <c r="AL29" s="153">
        <v>3</v>
      </c>
      <c r="AM29" s="87">
        <f t="shared" si="9"/>
        <v>0</v>
      </c>
      <c r="AN29" s="151">
        <v>0</v>
      </c>
      <c r="AO29" s="153">
        <v>3</v>
      </c>
      <c r="AP29" s="87">
        <f t="shared" si="10"/>
        <v>0</v>
      </c>
      <c r="AQ29" s="151">
        <v>0</v>
      </c>
      <c r="AR29" s="153">
        <v>4</v>
      </c>
      <c r="AS29" s="87">
        <f t="shared" si="11"/>
        <v>0</v>
      </c>
      <c r="AT29" s="151">
        <v>0</v>
      </c>
      <c r="AU29" s="153">
        <v>6</v>
      </c>
      <c r="AV29" s="87">
        <f t="shared" si="12"/>
        <v>0</v>
      </c>
      <c r="AW29" s="151">
        <v>1</v>
      </c>
      <c r="AX29" s="153">
        <v>4</v>
      </c>
      <c r="AY29" s="87">
        <f t="shared" si="13"/>
        <v>0</v>
      </c>
      <c r="AZ29" s="151">
        <v>0</v>
      </c>
      <c r="BA29" s="153">
        <v>4</v>
      </c>
      <c r="BB29" s="87">
        <f t="shared" si="14"/>
        <v>0</v>
      </c>
      <c r="BC29" s="151">
        <v>1</v>
      </c>
      <c r="BD29" s="153">
        <v>3</v>
      </c>
      <c r="BE29" s="87">
        <f t="shared" si="15"/>
        <v>0</v>
      </c>
      <c r="BF29" s="192">
        <v>1</v>
      </c>
      <c r="BG29" s="193">
        <v>5</v>
      </c>
      <c r="BH29" s="87">
        <f t="shared" si="16"/>
        <v>0</v>
      </c>
      <c r="BI29" s="151">
        <v>0</v>
      </c>
      <c r="BJ29" s="153">
        <v>3</v>
      </c>
      <c r="BK29" s="87">
        <f t="shared" si="17"/>
        <v>0</v>
      </c>
      <c r="BL29" s="151">
        <v>1</v>
      </c>
      <c r="BM29" s="153">
        <v>3</v>
      </c>
      <c r="BN29" s="87">
        <f t="shared" si="18"/>
        <v>0</v>
      </c>
      <c r="BO29" s="151">
        <v>0</v>
      </c>
      <c r="BP29" s="153">
        <v>3</v>
      </c>
      <c r="BQ29" s="87">
        <f t="shared" si="19"/>
        <v>0</v>
      </c>
      <c r="BR29" s="151">
        <v>1</v>
      </c>
      <c r="BS29" s="153">
        <v>3</v>
      </c>
      <c r="BT29" s="87">
        <f t="shared" si="20"/>
        <v>0</v>
      </c>
      <c r="BU29" s="151">
        <v>0</v>
      </c>
      <c r="BV29" s="153">
        <v>4</v>
      </c>
      <c r="BW29" s="87">
        <f t="shared" si="21"/>
        <v>0</v>
      </c>
      <c r="BX29" s="198">
        <v>0</v>
      </c>
      <c r="BY29" s="101">
        <v>4</v>
      </c>
      <c r="BZ29" s="87">
        <f t="shared" si="22"/>
        <v>0</v>
      </c>
      <c r="CA29" s="151">
        <v>1</v>
      </c>
      <c r="CB29" s="153">
        <v>4</v>
      </c>
      <c r="CC29" s="87">
        <f t="shared" si="23"/>
        <v>0</v>
      </c>
      <c r="CD29" s="151">
        <v>0</v>
      </c>
      <c r="CE29" s="153">
        <v>3</v>
      </c>
      <c r="CF29" s="87">
        <f t="shared" si="24"/>
        <v>0</v>
      </c>
      <c r="CG29" s="151">
        <v>0</v>
      </c>
      <c r="CH29" s="153">
        <v>3</v>
      </c>
      <c r="CI29" s="87">
        <f t="shared" si="25"/>
        <v>0</v>
      </c>
      <c r="CJ29" s="196">
        <v>1</v>
      </c>
      <c r="CK29" s="197">
        <v>3</v>
      </c>
      <c r="CL29" s="87">
        <f t="shared" si="26"/>
        <v>0</v>
      </c>
      <c r="CM29" s="151">
        <v>0</v>
      </c>
      <c r="CN29" s="153">
        <v>3</v>
      </c>
      <c r="CO29" s="87">
        <f t="shared" si="27"/>
        <v>0</v>
      </c>
      <c r="CP29" s="151">
        <v>1</v>
      </c>
      <c r="CQ29" s="153">
        <v>3</v>
      </c>
      <c r="CR29" s="87">
        <f t="shared" si="28"/>
        <v>0</v>
      </c>
      <c r="CS29" s="151">
        <v>1</v>
      </c>
      <c r="CT29" s="153">
        <v>3</v>
      </c>
      <c r="CU29" s="164">
        <f t="shared" si="29"/>
        <v>0</v>
      </c>
    </row>
    <row r="30" spans="1:99" ht="12.75" customHeight="1">
      <c r="A30" s="7">
        <f t="shared" si="31"/>
        <v>4</v>
      </c>
      <c r="B30" s="231">
        <v>4</v>
      </c>
      <c r="C30" s="141" t="e">
        <f t="shared" si="0"/>
        <v>#N/A</v>
      </c>
      <c r="D30" s="116" t="s">
        <v>66</v>
      </c>
      <c r="E30" s="117" t="s">
        <v>77</v>
      </c>
      <c r="F30" s="150"/>
      <c r="G30" s="156"/>
      <c r="H30" s="118">
        <f t="shared" ref="H30:H38" si="34">VLOOKUP(D30,$M$2:$N$19,2,FALSE)</f>
        <v>13</v>
      </c>
      <c r="I30" s="119">
        <f t="shared" si="33"/>
        <v>5</v>
      </c>
      <c r="J30" s="222" t="str">
        <f>IF(SUM(H30:I38)&lt;&gt;171,"F e h l e r","")</f>
        <v/>
      </c>
      <c r="K30" s="115"/>
      <c r="L30" s="115"/>
      <c r="M30" s="115"/>
      <c r="N30" s="115"/>
      <c r="O30" s="115"/>
      <c r="P30" s="150">
        <v>1</v>
      </c>
      <c r="Q30" s="183">
        <v>3</v>
      </c>
      <c r="R30" s="120">
        <f t="shared" si="2"/>
        <v>0</v>
      </c>
      <c r="S30" s="150">
        <v>3</v>
      </c>
      <c r="T30" s="183">
        <v>1</v>
      </c>
      <c r="U30" s="120">
        <f t="shared" si="3"/>
        <v>0</v>
      </c>
      <c r="V30" s="150">
        <v>3</v>
      </c>
      <c r="W30" s="183">
        <v>0</v>
      </c>
      <c r="X30" s="120">
        <f t="shared" si="4"/>
        <v>0</v>
      </c>
      <c r="Y30" s="150">
        <v>3</v>
      </c>
      <c r="Z30" s="183">
        <v>1</v>
      </c>
      <c r="AA30" s="120">
        <f t="shared" si="5"/>
        <v>0</v>
      </c>
      <c r="AB30" s="150">
        <v>4</v>
      </c>
      <c r="AC30" s="183">
        <v>0</v>
      </c>
      <c r="AD30" s="120">
        <f t="shared" si="6"/>
        <v>0</v>
      </c>
      <c r="AE30" s="150">
        <v>3</v>
      </c>
      <c r="AF30" s="183">
        <v>1</v>
      </c>
      <c r="AG30" s="120">
        <f t="shared" si="7"/>
        <v>0</v>
      </c>
      <c r="AH30" s="150">
        <v>5</v>
      </c>
      <c r="AI30" s="183">
        <v>0</v>
      </c>
      <c r="AJ30" s="120">
        <f t="shared" si="8"/>
        <v>0</v>
      </c>
      <c r="AK30" s="150">
        <v>3</v>
      </c>
      <c r="AL30" s="183">
        <v>0</v>
      </c>
      <c r="AM30" s="120">
        <f t="shared" si="9"/>
        <v>0</v>
      </c>
      <c r="AN30" s="150">
        <v>4</v>
      </c>
      <c r="AO30" s="162">
        <v>0</v>
      </c>
      <c r="AP30" s="120">
        <f t="shared" si="10"/>
        <v>0</v>
      </c>
      <c r="AQ30" s="150">
        <v>3</v>
      </c>
      <c r="AR30" s="162">
        <v>0</v>
      </c>
      <c r="AS30" s="120">
        <f t="shared" si="11"/>
        <v>0</v>
      </c>
      <c r="AT30" s="150">
        <v>3</v>
      </c>
      <c r="AU30" s="183">
        <v>1</v>
      </c>
      <c r="AV30" s="120">
        <f t="shared" si="12"/>
        <v>0</v>
      </c>
      <c r="AW30" s="150">
        <v>3</v>
      </c>
      <c r="AX30" s="183">
        <v>1</v>
      </c>
      <c r="AY30" s="120">
        <f t="shared" si="13"/>
        <v>0</v>
      </c>
      <c r="AZ30" s="150">
        <v>3</v>
      </c>
      <c r="BA30" s="162">
        <v>0</v>
      </c>
      <c r="BB30" s="120">
        <f t="shared" si="14"/>
        <v>0</v>
      </c>
      <c r="BC30" s="150">
        <v>3</v>
      </c>
      <c r="BD30" s="183">
        <v>1</v>
      </c>
      <c r="BE30" s="120">
        <f t="shared" si="15"/>
        <v>0</v>
      </c>
      <c r="BF30" s="184">
        <v>2</v>
      </c>
      <c r="BG30" s="185">
        <v>0</v>
      </c>
      <c r="BH30" s="120">
        <f t="shared" si="16"/>
        <v>0</v>
      </c>
      <c r="BI30" s="150">
        <v>3</v>
      </c>
      <c r="BJ30" s="162">
        <v>0</v>
      </c>
      <c r="BK30" s="120">
        <f t="shared" si="17"/>
        <v>0</v>
      </c>
      <c r="BL30" s="150">
        <v>3</v>
      </c>
      <c r="BM30" s="162">
        <v>0</v>
      </c>
      <c r="BN30" s="120">
        <f t="shared" si="18"/>
        <v>0</v>
      </c>
      <c r="BO30" s="150">
        <v>3</v>
      </c>
      <c r="BP30" s="183">
        <v>1</v>
      </c>
      <c r="BQ30" s="120">
        <f t="shared" si="19"/>
        <v>0</v>
      </c>
      <c r="BR30" s="150">
        <v>3</v>
      </c>
      <c r="BS30" s="183">
        <v>1</v>
      </c>
      <c r="BT30" s="120">
        <f t="shared" si="20"/>
        <v>0</v>
      </c>
      <c r="BU30" s="150">
        <v>3</v>
      </c>
      <c r="BV30" s="162">
        <v>1</v>
      </c>
      <c r="BW30" s="120">
        <f t="shared" si="21"/>
        <v>0</v>
      </c>
      <c r="BX30" s="191">
        <v>4</v>
      </c>
      <c r="BY30" s="167">
        <v>0</v>
      </c>
      <c r="BZ30" s="120">
        <f t="shared" si="22"/>
        <v>0</v>
      </c>
      <c r="CA30" s="150">
        <v>3</v>
      </c>
      <c r="CB30" s="162">
        <v>1</v>
      </c>
      <c r="CC30" s="120">
        <f t="shared" si="23"/>
        <v>0</v>
      </c>
      <c r="CD30" s="150">
        <v>2</v>
      </c>
      <c r="CE30" s="183">
        <v>1</v>
      </c>
      <c r="CF30" s="120">
        <f t="shared" si="24"/>
        <v>0</v>
      </c>
      <c r="CG30" s="150">
        <v>2</v>
      </c>
      <c r="CH30" s="162">
        <v>0</v>
      </c>
      <c r="CI30" s="120">
        <f t="shared" si="25"/>
        <v>0</v>
      </c>
      <c r="CJ30" s="188">
        <v>3</v>
      </c>
      <c r="CK30" s="189">
        <v>1</v>
      </c>
      <c r="CL30" s="120">
        <f t="shared" si="26"/>
        <v>0</v>
      </c>
      <c r="CM30" s="150">
        <v>2</v>
      </c>
      <c r="CN30" s="183">
        <v>0</v>
      </c>
      <c r="CO30" s="120">
        <f t="shared" si="27"/>
        <v>0</v>
      </c>
      <c r="CP30" s="150">
        <v>3</v>
      </c>
      <c r="CQ30" s="162">
        <v>1</v>
      </c>
      <c r="CR30" s="120">
        <f t="shared" si="28"/>
        <v>0</v>
      </c>
      <c r="CS30" s="150">
        <v>4</v>
      </c>
      <c r="CT30" s="162">
        <v>1</v>
      </c>
      <c r="CU30" s="165">
        <f t="shared" si="29"/>
        <v>0</v>
      </c>
    </row>
    <row r="31" spans="1:99" ht="12.75" customHeight="1">
      <c r="A31" s="7">
        <f t="shared" si="31"/>
        <v>4</v>
      </c>
      <c r="B31" s="220"/>
      <c r="C31" s="79" t="e">
        <f t="shared" si="0"/>
        <v>#N/A</v>
      </c>
      <c r="D31" s="95" t="s">
        <v>78</v>
      </c>
      <c r="E31" s="170" t="s">
        <v>68</v>
      </c>
      <c r="F31" s="149"/>
      <c r="G31" s="111"/>
      <c r="H31" s="108">
        <f t="shared" si="34"/>
        <v>4</v>
      </c>
      <c r="I31" s="1">
        <f t="shared" si="33"/>
        <v>1</v>
      </c>
      <c r="J31" s="223"/>
      <c r="P31" s="149">
        <v>1</v>
      </c>
      <c r="Q31" s="178">
        <v>3</v>
      </c>
      <c r="R31" s="80">
        <f t="shared" si="2"/>
        <v>0</v>
      </c>
      <c r="S31" s="149">
        <v>1</v>
      </c>
      <c r="T31" s="178">
        <v>1</v>
      </c>
      <c r="U31" s="80">
        <f t="shared" si="3"/>
        <v>0</v>
      </c>
      <c r="V31" s="149">
        <v>2</v>
      </c>
      <c r="W31" s="178">
        <v>2</v>
      </c>
      <c r="X31" s="80">
        <f t="shared" si="4"/>
        <v>0</v>
      </c>
      <c r="Y31" s="149">
        <v>1</v>
      </c>
      <c r="Z31" s="178">
        <v>1</v>
      </c>
      <c r="AA31" s="80">
        <f t="shared" si="5"/>
        <v>0</v>
      </c>
      <c r="AB31" s="149">
        <v>3</v>
      </c>
      <c r="AC31" s="178">
        <v>1</v>
      </c>
      <c r="AD31" s="80">
        <f t="shared" si="6"/>
        <v>0</v>
      </c>
      <c r="AE31" s="149">
        <v>1</v>
      </c>
      <c r="AF31" s="178">
        <v>2</v>
      </c>
      <c r="AG31" s="80">
        <f t="shared" si="7"/>
        <v>0</v>
      </c>
      <c r="AH31" s="149">
        <v>1</v>
      </c>
      <c r="AI31" s="178">
        <v>1</v>
      </c>
      <c r="AJ31" s="80">
        <f t="shared" si="8"/>
        <v>0</v>
      </c>
      <c r="AK31" s="149">
        <v>1</v>
      </c>
      <c r="AL31" s="178">
        <v>1</v>
      </c>
      <c r="AM31" s="80">
        <f t="shared" si="9"/>
        <v>0</v>
      </c>
      <c r="AN31" s="149">
        <v>3</v>
      </c>
      <c r="AO31" s="160">
        <v>2</v>
      </c>
      <c r="AP31" s="80">
        <f t="shared" si="10"/>
        <v>0</v>
      </c>
      <c r="AQ31" s="149">
        <v>1</v>
      </c>
      <c r="AR31" s="160">
        <v>2</v>
      </c>
      <c r="AS31" s="80">
        <f t="shared" si="11"/>
        <v>0</v>
      </c>
      <c r="AT31" s="149">
        <v>1</v>
      </c>
      <c r="AU31" s="178">
        <v>2</v>
      </c>
      <c r="AV31" s="80">
        <f t="shared" si="12"/>
        <v>0</v>
      </c>
      <c r="AW31" s="149">
        <v>0</v>
      </c>
      <c r="AX31" s="178">
        <v>2</v>
      </c>
      <c r="AY31" s="80">
        <f t="shared" si="13"/>
        <v>0</v>
      </c>
      <c r="AZ31" s="149">
        <v>1</v>
      </c>
      <c r="BA31" s="160">
        <v>2</v>
      </c>
      <c r="BB31" s="80">
        <f t="shared" si="14"/>
        <v>0</v>
      </c>
      <c r="BC31" s="149">
        <v>2</v>
      </c>
      <c r="BD31" s="178">
        <v>1</v>
      </c>
      <c r="BE31" s="80">
        <f t="shared" si="15"/>
        <v>0</v>
      </c>
      <c r="BF31" s="179">
        <v>2</v>
      </c>
      <c r="BG31" s="180">
        <v>2</v>
      </c>
      <c r="BH31" s="80">
        <f t="shared" si="16"/>
        <v>0</v>
      </c>
      <c r="BI31" s="149">
        <v>2</v>
      </c>
      <c r="BJ31" s="160">
        <v>2</v>
      </c>
      <c r="BK31" s="80">
        <f t="shared" si="17"/>
        <v>0</v>
      </c>
      <c r="BL31" s="149">
        <v>1</v>
      </c>
      <c r="BM31" s="160">
        <v>2</v>
      </c>
      <c r="BN31" s="80">
        <f t="shared" si="18"/>
        <v>0</v>
      </c>
      <c r="BO31" s="149">
        <v>1</v>
      </c>
      <c r="BP31" s="178">
        <v>2</v>
      </c>
      <c r="BQ31" s="80">
        <f t="shared" si="19"/>
        <v>0</v>
      </c>
      <c r="BR31" s="149">
        <v>2</v>
      </c>
      <c r="BS31" s="178">
        <v>1</v>
      </c>
      <c r="BT31" s="80">
        <f t="shared" si="20"/>
        <v>0</v>
      </c>
      <c r="BU31" s="149">
        <v>2</v>
      </c>
      <c r="BV31" s="160">
        <v>1</v>
      </c>
      <c r="BW31" s="80">
        <f t="shared" si="21"/>
        <v>0</v>
      </c>
      <c r="BX31" s="190">
        <v>1</v>
      </c>
      <c r="BY31" s="160">
        <v>2</v>
      </c>
      <c r="BZ31" s="80">
        <f t="shared" si="22"/>
        <v>0</v>
      </c>
      <c r="CA31" s="149">
        <v>1</v>
      </c>
      <c r="CB31" s="160">
        <v>2</v>
      </c>
      <c r="CC31" s="80">
        <f t="shared" si="23"/>
        <v>0</v>
      </c>
      <c r="CD31" s="149">
        <v>2</v>
      </c>
      <c r="CE31" s="178">
        <v>1</v>
      </c>
      <c r="CF31" s="80">
        <f t="shared" si="24"/>
        <v>0</v>
      </c>
      <c r="CG31" s="149">
        <v>2</v>
      </c>
      <c r="CH31" s="160">
        <v>0</v>
      </c>
      <c r="CI31" s="80">
        <f t="shared" si="25"/>
        <v>0</v>
      </c>
      <c r="CJ31" s="149">
        <v>1</v>
      </c>
      <c r="CK31" s="160">
        <v>1</v>
      </c>
      <c r="CL31" s="80">
        <f t="shared" si="26"/>
        <v>0</v>
      </c>
      <c r="CM31" s="149">
        <v>2</v>
      </c>
      <c r="CN31" s="178">
        <v>1</v>
      </c>
      <c r="CO31" s="80">
        <f t="shared" si="27"/>
        <v>0</v>
      </c>
      <c r="CP31" s="149">
        <v>1</v>
      </c>
      <c r="CQ31" s="160">
        <v>2</v>
      </c>
      <c r="CR31" s="80">
        <f t="shared" si="28"/>
        <v>0</v>
      </c>
      <c r="CS31" s="149">
        <v>1</v>
      </c>
      <c r="CT31" s="160">
        <v>3</v>
      </c>
      <c r="CU31" s="161">
        <f t="shared" si="29"/>
        <v>0</v>
      </c>
    </row>
    <row r="32" spans="1:99" ht="12.75" customHeight="1">
      <c r="A32" s="7">
        <f t="shared" si="31"/>
        <v>4</v>
      </c>
      <c r="B32" s="220"/>
      <c r="C32" s="81" t="e">
        <f t="shared" si="0"/>
        <v>#N/A</v>
      </c>
      <c r="D32" s="96" t="s">
        <v>67</v>
      </c>
      <c r="E32" s="171" t="s">
        <v>75</v>
      </c>
      <c r="F32" s="150"/>
      <c r="G32" s="156"/>
      <c r="H32" s="109">
        <f t="shared" si="34"/>
        <v>11</v>
      </c>
      <c r="I32" s="82">
        <f t="shared" si="33"/>
        <v>17</v>
      </c>
      <c r="J32" s="223"/>
      <c r="P32" s="150">
        <v>1</v>
      </c>
      <c r="Q32" s="183">
        <v>3</v>
      </c>
      <c r="R32" s="83">
        <f t="shared" si="2"/>
        <v>0</v>
      </c>
      <c r="S32" s="150">
        <v>1</v>
      </c>
      <c r="T32" s="183">
        <v>1</v>
      </c>
      <c r="U32" s="83">
        <f t="shared" si="3"/>
        <v>0</v>
      </c>
      <c r="V32" s="150">
        <v>2</v>
      </c>
      <c r="W32" s="183">
        <v>1</v>
      </c>
      <c r="X32" s="83">
        <f t="shared" si="4"/>
        <v>0</v>
      </c>
      <c r="Y32" s="150">
        <v>1</v>
      </c>
      <c r="Z32" s="183">
        <v>1</v>
      </c>
      <c r="AA32" s="83">
        <f t="shared" si="5"/>
        <v>0</v>
      </c>
      <c r="AB32" s="150">
        <v>2</v>
      </c>
      <c r="AC32" s="183">
        <v>1</v>
      </c>
      <c r="AD32" s="83">
        <f t="shared" si="6"/>
        <v>0</v>
      </c>
      <c r="AE32" s="150">
        <v>2</v>
      </c>
      <c r="AF32" s="183">
        <v>1</v>
      </c>
      <c r="AG32" s="83">
        <f t="shared" si="7"/>
        <v>0</v>
      </c>
      <c r="AH32" s="150">
        <v>2</v>
      </c>
      <c r="AI32" s="183">
        <v>2</v>
      </c>
      <c r="AJ32" s="83">
        <f t="shared" si="8"/>
        <v>0</v>
      </c>
      <c r="AK32" s="150">
        <v>2</v>
      </c>
      <c r="AL32" s="183">
        <v>1</v>
      </c>
      <c r="AM32" s="83">
        <f t="shared" si="9"/>
        <v>0</v>
      </c>
      <c r="AN32" s="150">
        <v>2</v>
      </c>
      <c r="AO32" s="162">
        <v>2</v>
      </c>
      <c r="AP32" s="83">
        <f t="shared" si="10"/>
        <v>0</v>
      </c>
      <c r="AQ32" s="150">
        <v>2</v>
      </c>
      <c r="AR32" s="162">
        <v>2</v>
      </c>
      <c r="AS32" s="83">
        <f t="shared" si="11"/>
        <v>0</v>
      </c>
      <c r="AT32" s="150">
        <v>2</v>
      </c>
      <c r="AU32" s="183">
        <v>2</v>
      </c>
      <c r="AV32" s="83">
        <f t="shared" si="12"/>
        <v>0</v>
      </c>
      <c r="AW32" s="150">
        <v>3</v>
      </c>
      <c r="AX32" s="183">
        <v>2</v>
      </c>
      <c r="AY32" s="83">
        <f t="shared" si="13"/>
        <v>0</v>
      </c>
      <c r="AZ32" s="150">
        <v>2</v>
      </c>
      <c r="BA32" s="162">
        <v>2</v>
      </c>
      <c r="BB32" s="83">
        <f t="shared" si="14"/>
        <v>0</v>
      </c>
      <c r="BC32" s="150">
        <v>1</v>
      </c>
      <c r="BD32" s="183">
        <v>2</v>
      </c>
      <c r="BE32" s="83">
        <f t="shared" si="15"/>
        <v>0</v>
      </c>
      <c r="BF32" s="184">
        <v>1</v>
      </c>
      <c r="BG32" s="185">
        <v>1</v>
      </c>
      <c r="BH32" s="83">
        <f t="shared" si="16"/>
        <v>0</v>
      </c>
      <c r="BI32" s="150">
        <v>2</v>
      </c>
      <c r="BJ32" s="162">
        <v>2</v>
      </c>
      <c r="BK32" s="83">
        <f t="shared" si="17"/>
        <v>0</v>
      </c>
      <c r="BL32" s="150">
        <v>2</v>
      </c>
      <c r="BM32" s="162">
        <v>1</v>
      </c>
      <c r="BN32" s="83">
        <f t="shared" si="18"/>
        <v>0</v>
      </c>
      <c r="BO32" s="150">
        <v>2</v>
      </c>
      <c r="BP32" s="183">
        <v>1</v>
      </c>
      <c r="BQ32" s="83">
        <f t="shared" si="19"/>
        <v>0</v>
      </c>
      <c r="BR32" s="150">
        <v>1</v>
      </c>
      <c r="BS32" s="183">
        <v>2</v>
      </c>
      <c r="BT32" s="83">
        <f t="shared" si="20"/>
        <v>0</v>
      </c>
      <c r="BU32" s="150">
        <v>2</v>
      </c>
      <c r="BV32" s="162">
        <v>1</v>
      </c>
      <c r="BW32" s="83">
        <f t="shared" si="21"/>
        <v>0</v>
      </c>
      <c r="BX32" s="191">
        <v>2</v>
      </c>
      <c r="BY32" s="167">
        <v>1</v>
      </c>
      <c r="BZ32" s="83">
        <f t="shared" si="22"/>
        <v>0</v>
      </c>
      <c r="CA32" s="150">
        <v>2</v>
      </c>
      <c r="CB32" s="162">
        <v>1</v>
      </c>
      <c r="CC32" s="83">
        <f t="shared" si="23"/>
        <v>0</v>
      </c>
      <c r="CD32" s="150">
        <v>2</v>
      </c>
      <c r="CE32" s="183">
        <v>1</v>
      </c>
      <c r="CF32" s="83">
        <f t="shared" si="24"/>
        <v>0</v>
      </c>
      <c r="CG32" s="150">
        <v>2</v>
      </c>
      <c r="CH32" s="162">
        <v>1</v>
      </c>
      <c r="CI32" s="83">
        <f t="shared" si="25"/>
        <v>0</v>
      </c>
      <c r="CJ32" s="188">
        <v>1</v>
      </c>
      <c r="CK32" s="189">
        <v>1</v>
      </c>
      <c r="CL32" s="83">
        <f t="shared" si="26"/>
        <v>0</v>
      </c>
      <c r="CM32" s="150">
        <v>2</v>
      </c>
      <c r="CN32" s="183">
        <v>1</v>
      </c>
      <c r="CO32" s="83">
        <f t="shared" si="27"/>
        <v>0</v>
      </c>
      <c r="CP32" s="150">
        <v>2</v>
      </c>
      <c r="CQ32" s="162">
        <v>1</v>
      </c>
      <c r="CR32" s="83">
        <f t="shared" si="28"/>
        <v>0</v>
      </c>
      <c r="CS32" s="150">
        <v>2</v>
      </c>
      <c r="CT32" s="162">
        <v>2</v>
      </c>
      <c r="CU32" s="163">
        <f t="shared" si="29"/>
        <v>0</v>
      </c>
    </row>
    <row r="33" spans="1:99" ht="12.75" customHeight="1">
      <c r="A33" s="7">
        <f t="shared" si="31"/>
        <v>4</v>
      </c>
      <c r="B33" s="220"/>
      <c r="C33" s="79" t="e">
        <f t="shared" si="0"/>
        <v>#N/A</v>
      </c>
      <c r="D33" s="95" t="s">
        <v>74</v>
      </c>
      <c r="E33" s="170" t="s">
        <v>76</v>
      </c>
      <c r="F33" s="149"/>
      <c r="G33" s="111"/>
      <c r="H33" s="108">
        <f t="shared" si="34"/>
        <v>18</v>
      </c>
      <c r="I33" s="1">
        <f t="shared" si="33"/>
        <v>6</v>
      </c>
      <c r="J33" s="223"/>
      <c r="P33" s="149">
        <v>1</v>
      </c>
      <c r="Q33" s="178">
        <v>3</v>
      </c>
      <c r="R33" s="80">
        <f t="shared" si="2"/>
        <v>0</v>
      </c>
      <c r="S33" s="149">
        <v>2</v>
      </c>
      <c r="T33" s="178">
        <v>1</v>
      </c>
      <c r="U33" s="80">
        <f t="shared" si="3"/>
        <v>0</v>
      </c>
      <c r="V33" s="149">
        <v>3</v>
      </c>
      <c r="W33" s="178">
        <v>1</v>
      </c>
      <c r="X33" s="80">
        <f t="shared" si="4"/>
        <v>0</v>
      </c>
      <c r="Y33" s="149">
        <v>0</v>
      </c>
      <c r="Z33" s="178">
        <v>0</v>
      </c>
      <c r="AA33" s="80">
        <f t="shared" si="5"/>
        <v>0</v>
      </c>
      <c r="AB33" s="149">
        <v>2</v>
      </c>
      <c r="AC33" s="178">
        <v>1</v>
      </c>
      <c r="AD33" s="80">
        <f t="shared" si="6"/>
        <v>0</v>
      </c>
      <c r="AE33" s="149">
        <v>2</v>
      </c>
      <c r="AF33" s="178">
        <v>1</v>
      </c>
      <c r="AG33" s="80">
        <f t="shared" si="7"/>
        <v>0</v>
      </c>
      <c r="AH33" s="149">
        <v>1</v>
      </c>
      <c r="AI33" s="178">
        <v>2</v>
      </c>
      <c r="AJ33" s="80">
        <f t="shared" si="8"/>
        <v>0</v>
      </c>
      <c r="AK33" s="149">
        <v>2</v>
      </c>
      <c r="AL33" s="178">
        <v>1</v>
      </c>
      <c r="AM33" s="80">
        <f t="shared" si="9"/>
        <v>0</v>
      </c>
      <c r="AN33" s="149">
        <v>2</v>
      </c>
      <c r="AO33" s="160">
        <v>1</v>
      </c>
      <c r="AP33" s="80">
        <f t="shared" si="10"/>
        <v>0</v>
      </c>
      <c r="AQ33" s="149">
        <v>0</v>
      </c>
      <c r="AR33" s="160">
        <v>1</v>
      </c>
      <c r="AS33" s="80">
        <f t="shared" si="11"/>
        <v>0</v>
      </c>
      <c r="AT33" s="149">
        <v>2</v>
      </c>
      <c r="AU33" s="178">
        <v>2</v>
      </c>
      <c r="AV33" s="80">
        <f t="shared" si="12"/>
        <v>0</v>
      </c>
      <c r="AW33" s="149">
        <v>0</v>
      </c>
      <c r="AX33" s="178">
        <v>2</v>
      </c>
      <c r="AY33" s="80">
        <f t="shared" si="13"/>
        <v>0</v>
      </c>
      <c r="AZ33" s="149">
        <v>0</v>
      </c>
      <c r="BA33" s="160">
        <v>1</v>
      </c>
      <c r="BB33" s="80">
        <f t="shared" si="14"/>
        <v>0</v>
      </c>
      <c r="BC33" s="149">
        <v>2</v>
      </c>
      <c r="BD33" s="178">
        <v>1</v>
      </c>
      <c r="BE33" s="80">
        <f t="shared" si="15"/>
        <v>0</v>
      </c>
      <c r="BF33" s="179">
        <v>2</v>
      </c>
      <c r="BG33" s="180">
        <v>1</v>
      </c>
      <c r="BH33" s="80">
        <f t="shared" si="16"/>
        <v>0</v>
      </c>
      <c r="BI33" s="149">
        <v>3</v>
      </c>
      <c r="BJ33" s="160">
        <v>1</v>
      </c>
      <c r="BK33" s="80">
        <f t="shared" si="17"/>
        <v>0</v>
      </c>
      <c r="BL33" s="149">
        <v>3</v>
      </c>
      <c r="BM33" s="160">
        <v>1</v>
      </c>
      <c r="BN33" s="80">
        <f t="shared" si="18"/>
        <v>0</v>
      </c>
      <c r="BO33" s="149">
        <v>2</v>
      </c>
      <c r="BP33" s="178">
        <v>1</v>
      </c>
      <c r="BQ33" s="80">
        <f t="shared" si="19"/>
        <v>0</v>
      </c>
      <c r="BR33" s="149">
        <v>2</v>
      </c>
      <c r="BS33" s="178">
        <v>1</v>
      </c>
      <c r="BT33" s="80">
        <f t="shared" si="20"/>
        <v>0</v>
      </c>
      <c r="BU33" s="149">
        <v>2</v>
      </c>
      <c r="BV33" s="160">
        <v>1</v>
      </c>
      <c r="BW33" s="80">
        <f t="shared" si="21"/>
        <v>0</v>
      </c>
      <c r="BX33" s="190">
        <v>1</v>
      </c>
      <c r="BY33" s="160">
        <v>1</v>
      </c>
      <c r="BZ33" s="80">
        <f t="shared" si="22"/>
        <v>0</v>
      </c>
      <c r="CA33" s="149">
        <v>1</v>
      </c>
      <c r="CB33" s="160">
        <v>1</v>
      </c>
      <c r="CC33" s="80">
        <f t="shared" si="23"/>
        <v>0</v>
      </c>
      <c r="CD33" s="149">
        <v>2</v>
      </c>
      <c r="CE33" s="178">
        <v>1</v>
      </c>
      <c r="CF33" s="80">
        <f t="shared" si="24"/>
        <v>0</v>
      </c>
      <c r="CG33" s="149">
        <v>0</v>
      </c>
      <c r="CH33" s="160">
        <v>1</v>
      </c>
      <c r="CI33" s="80">
        <f t="shared" si="25"/>
        <v>0</v>
      </c>
      <c r="CJ33" s="149">
        <v>2</v>
      </c>
      <c r="CK33" s="160">
        <v>1</v>
      </c>
      <c r="CL33" s="80">
        <f t="shared" si="26"/>
        <v>0</v>
      </c>
      <c r="CM33" s="149">
        <v>2</v>
      </c>
      <c r="CN33" s="178">
        <v>1</v>
      </c>
      <c r="CO33" s="80">
        <f t="shared" si="27"/>
        <v>0</v>
      </c>
      <c r="CP33" s="149">
        <v>3</v>
      </c>
      <c r="CQ33" s="160">
        <v>1</v>
      </c>
      <c r="CR33" s="80">
        <f t="shared" si="28"/>
        <v>0</v>
      </c>
      <c r="CS33" s="149">
        <v>1</v>
      </c>
      <c r="CT33" s="160">
        <v>1</v>
      </c>
      <c r="CU33" s="161">
        <f t="shared" si="29"/>
        <v>0</v>
      </c>
    </row>
    <row r="34" spans="1:99" ht="12.75" customHeight="1">
      <c r="A34" s="7">
        <f t="shared" si="31"/>
        <v>4</v>
      </c>
      <c r="B34" s="220"/>
      <c r="C34" s="81" t="e">
        <f t="shared" si="0"/>
        <v>#N/A</v>
      </c>
      <c r="D34" s="96" t="s">
        <v>71</v>
      </c>
      <c r="E34" s="171" t="s">
        <v>72</v>
      </c>
      <c r="F34" s="150"/>
      <c r="G34" s="156"/>
      <c r="H34" s="109">
        <f t="shared" si="34"/>
        <v>16</v>
      </c>
      <c r="I34" s="82">
        <f t="shared" si="33"/>
        <v>9</v>
      </c>
      <c r="J34" s="223"/>
      <c r="P34" s="150">
        <v>3</v>
      </c>
      <c r="Q34" s="183">
        <v>1</v>
      </c>
      <c r="R34" s="83">
        <f t="shared" si="2"/>
        <v>0</v>
      </c>
      <c r="S34" s="150">
        <v>1</v>
      </c>
      <c r="T34" s="183">
        <v>0</v>
      </c>
      <c r="U34" s="83">
        <f t="shared" si="3"/>
        <v>0</v>
      </c>
      <c r="V34" s="150">
        <v>1</v>
      </c>
      <c r="W34" s="183">
        <v>1</v>
      </c>
      <c r="X34" s="83">
        <f t="shared" si="4"/>
        <v>0</v>
      </c>
      <c r="Y34" s="150">
        <v>1</v>
      </c>
      <c r="Z34" s="183">
        <v>1</v>
      </c>
      <c r="AA34" s="83">
        <f t="shared" si="5"/>
        <v>0</v>
      </c>
      <c r="AB34" s="150">
        <v>3</v>
      </c>
      <c r="AC34" s="183">
        <v>1</v>
      </c>
      <c r="AD34" s="83">
        <f t="shared" si="6"/>
        <v>0</v>
      </c>
      <c r="AE34" s="150">
        <v>1</v>
      </c>
      <c r="AF34" s="183">
        <v>0</v>
      </c>
      <c r="AG34" s="83">
        <f t="shared" si="7"/>
        <v>0</v>
      </c>
      <c r="AH34" s="150">
        <v>2</v>
      </c>
      <c r="AI34" s="183">
        <v>2</v>
      </c>
      <c r="AJ34" s="83">
        <f t="shared" si="8"/>
        <v>0</v>
      </c>
      <c r="AK34" s="150">
        <v>3</v>
      </c>
      <c r="AL34" s="183">
        <v>1</v>
      </c>
      <c r="AM34" s="83">
        <f t="shared" si="9"/>
        <v>0</v>
      </c>
      <c r="AN34" s="150">
        <v>1</v>
      </c>
      <c r="AO34" s="162">
        <v>1</v>
      </c>
      <c r="AP34" s="83">
        <f t="shared" si="10"/>
        <v>0</v>
      </c>
      <c r="AQ34" s="150">
        <v>1</v>
      </c>
      <c r="AR34" s="162">
        <v>1</v>
      </c>
      <c r="AS34" s="83">
        <f t="shared" si="11"/>
        <v>0</v>
      </c>
      <c r="AT34" s="150">
        <v>1</v>
      </c>
      <c r="AU34" s="183">
        <v>1</v>
      </c>
      <c r="AV34" s="83">
        <f t="shared" si="12"/>
        <v>0</v>
      </c>
      <c r="AW34" s="150">
        <v>0</v>
      </c>
      <c r="AX34" s="183">
        <v>1</v>
      </c>
      <c r="AY34" s="83">
        <f t="shared" si="13"/>
        <v>0</v>
      </c>
      <c r="AZ34" s="150">
        <v>1</v>
      </c>
      <c r="BA34" s="162">
        <v>1</v>
      </c>
      <c r="BB34" s="83">
        <f t="shared" si="14"/>
        <v>0</v>
      </c>
      <c r="BC34" s="150">
        <v>2</v>
      </c>
      <c r="BD34" s="183">
        <v>2</v>
      </c>
      <c r="BE34" s="83">
        <f t="shared" si="15"/>
        <v>0</v>
      </c>
      <c r="BF34" s="184">
        <v>3</v>
      </c>
      <c r="BG34" s="185">
        <v>1</v>
      </c>
      <c r="BH34" s="83">
        <f t="shared" si="16"/>
        <v>0</v>
      </c>
      <c r="BI34" s="150">
        <v>2</v>
      </c>
      <c r="BJ34" s="162">
        <v>0</v>
      </c>
      <c r="BK34" s="83">
        <f t="shared" si="17"/>
        <v>0</v>
      </c>
      <c r="BL34" s="150">
        <v>1</v>
      </c>
      <c r="BM34" s="162">
        <v>1</v>
      </c>
      <c r="BN34" s="83">
        <f t="shared" si="18"/>
        <v>0</v>
      </c>
      <c r="BO34" s="150">
        <v>1</v>
      </c>
      <c r="BP34" s="183">
        <v>0</v>
      </c>
      <c r="BQ34" s="83">
        <f t="shared" si="19"/>
        <v>0</v>
      </c>
      <c r="BR34" s="150">
        <v>2</v>
      </c>
      <c r="BS34" s="183">
        <v>2</v>
      </c>
      <c r="BT34" s="83">
        <f t="shared" si="20"/>
        <v>0</v>
      </c>
      <c r="BU34" s="150">
        <v>2</v>
      </c>
      <c r="BV34" s="162">
        <v>1</v>
      </c>
      <c r="BW34" s="83">
        <f t="shared" si="21"/>
        <v>0</v>
      </c>
      <c r="BX34" s="191">
        <v>2</v>
      </c>
      <c r="BY34" s="167">
        <v>2</v>
      </c>
      <c r="BZ34" s="83">
        <f t="shared" si="22"/>
        <v>0</v>
      </c>
      <c r="CA34" s="150">
        <v>1</v>
      </c>
      <c r="CB34" s="162">
        <v>3</v>
      </c>
      <c r="CC34" s="83">
        <f t="shared" si="23"/>
        <v>0</v>
      </c>
      <c r="CD34" s="150">
        <v>2</v>
      </c>
      <c r="CE34" s="183">
        <v>1</v>
      </c>
      <c r="CF34" s="83">
        <f t="shared" si="24"/>
        <v>0</v>
      </c>
      <c r="CG34" s="150">
        <v>1</v>
      </c>
      <c r="CH34" s="162">
        <v>1</v>
      </c>
      <c r="CI34" s="83">
        <f t="shared" si="25"/>
        <v>0</v>
      </c>
      <c r="CJ34" s="188">
        <v>1</v>
      </c>
      <c r="CK34" s="189">
        <v>1</v>
      </c>
      <c r="CL34" s="83">
        <f t="shared" si="26"/>
        <v>0</v>
      </c>
      <c r="CM34" s="150">
        <v>1</v>
      </c>
      <c r="CN34" s="183">
        <v>1</v>
      </c>
      <c r="CO34" s="83">
        <f t="shared" si="27"/>
        <v>0</v>
      </c>
      <c r="CP34" s="150">
        <v>2</v>
      </c>
      <c r="CQ34" s="162">
        <v>1</v>
      </c>
      <c r="CR34" s="83">
        <f t="shared" si="28"/>
        <v>0</v>
      </c>
      <c r="CS34" s="150">
        <v>3</v>
      </c>
      <c r="CT34" s="162">
        <v>1</v>
      </c>
      <c r="CU34" s="163">
        <f t="shared" si="29"/>
        <v>0</v>
      </c>
    </row>
    <row r="35" spans="1:99" ht="12.75" customHeight="1">
      <c r="A35" s="7">
        <f t="shared" si="31"/>
        <v>4</v>
      </c>
      <c r="B35" s="220"/>
      <c r="C35" s="79" t="e">
        <f t="shared" si="0"/>
        <v>#N/A</v>
      </c>
      <c r="D35" s="95" t="s">
        <v>80</v>
      </c>
      <c r="E35" s="170" t="s">
        <v>81</v>
      </c>
      <c r="F35" s="149"/>
      <c r="G35" s="111"/>
      <c r="H35" s="108">
        <f t="shared" si="34"/>
        <v>3</v>
      </c>
      <c r="I35" s="1">
        <f t="shared" si="33"/>
        <v>7</v>
      </c>
      <c r="J35" s="223"/>
      <c r="P35" s="149">
        <v>1</v>
      </c>
      <c r="Q35" s="178">
        <v>3</v>
      </c>
      <c r="R35" s="80">
        <f t="shared" si="2"/>
        <v>0</v>
      </c>
      <c r="S35" s="149">
        <v>1</v>
      </c>
      <c r="T35" s="178">
        <v>1</v>
      </c>
      <c r="U35" s="80">
        <f t="shared" si="3"/>
        <v>0</v>
      </c>
      <c r="V35" s="149">
        <v>1</v>
      </c>
      <c r="W35" s="178">
        <v>1</v>
      </c>
      <c r="X35" s="80">
        <f t="shared" si="4"/>
        <v>0</v>
      </c>
      <c r="Y35" s="149">
        <v>1</v>
      </c>
      <c r="Z35" s="178">
        <v>0</v>
      </c>
      <c r="AA35" s="80">
        <f t="shared" si="5"/>
        <v>0</v>
      </c>
      <c r="AB35" s="149">
        <v>2</v>
      </c>
      <c r="AC35" s="178">
        <v>1</v>
      </c>
      <c r="AD35" s="80">
        <f t="shared" si="6"/>
        <v>0</v>
      </c>
      <c r="AE35" s="149">
        <v>1</v>
      </c>
      <c r="AF35" s="178">
        <v>1</v>
      </c>
      <c r="AG35" s="80">
        <f t="shared" si="7"/>
        <v>0</v>
      </c>
      <c r="AH35" s="149">
        <v>1</v>
      </c>
      <c r="AI35" s="178">
        <v>1</v>
      </c>
      <c r="AJ35" s="80">
        <f t="shared" si="8"/>
        <v>0</v>
      </c>
      <c r="AK35" s="149">
        <v>2</v>
      </c>
      <c r="AL35" s="178">
        <v>0</v>
      </c>
      <c r="AM35" s="80">
        <f t="shared" si="9"/>
        <v>0</v>
      </c>
      <c r="AN35" s="149">
        <v>2</v>
      </c>
      <c r="AO35" s="160">
        <v>1</v>
      </c>
      <c r="AP35" s="80">
        <f t="shared" si="10"/>
        <v>0</v>
      </c>
      <c r="AQ35" s="149">
        <v>2</v>
      </c>
      <c r="AR35" s="160">
        <v>1</v>
      </c>
      <c r="AS35" s="80">
        <f t="shared" si="11"/>
        <v>0</v>
      </c>
      <c r="AT35" s="149">
        <v>2</v>
      </c>
      <c r="AU35" s="178">
        <v>1</v>
      </c>
      <c r="AV35" s="80">
        <f t="shared" si="12"/>
        <v>0</v>
      </c>
      <c r="AW35" s="149">
        <v>2</v>
      </c>
      <c r="AX35" s="178">
        <v>1</v>
      </c>
      <c r="AY35" s="80">
        <f t="shared" si="13"/>
        <v>0</v>
      </c>
      <c r="AZ35" s="149">
        <v>2</v>
      </c>
      <c r="BA35" s="160">
        <v>1</v>
      </c>
      <c r="BB35" s="80">
        <f t="shared" si="14"/>
        <v>0</v>
      </c>
      <c r="BC35" s="149">
        <v>2</v>
      </c>
      <c r="BD35" s="178">
        <v>2</v>
      </c>
      <c r="BE35" s="80">
        <f t="shared" si="15"/>
        <v>0</v>
      </c>
      <c r="BF35" s="179">
        <v>1</v>
      </c>
      <c r="BG35" s="180">
        <v>1</v>
      </c>
      <c r="BH35" s="80">
        <f t="shared" si="16"/>
        <v>0</v>
      </c>
      <c r="BI35" s="149">
        <v>2</v>
      </c>
      <c r="BJ35" s="160">
        <v>1</v>
      </c>
      <c r="BK35" s="80">
        <f t="shared" si="17"/>
        <v>0</v>
      </c>
      <c r="BL35" s="149">
        <v>1</v>
      </c>
      <c r="BM35" s="160">
        <v>1</v>
      </c>
      <c r="BN35" s="80">
        <f t="shared" si="18"/>
        <v>0</v>
      </c>
      <c r="BO35" s="149">
        <v>1</v>
      </c>
      <c r="BP35" s="178">
        <v>1</v>
      </c>
      <c r="BQ35" s="80">
        <f t="shared" si="19"/>
        <v>0</v>
      </c>
      <c r="BR35" s="149">
        <v>2</v>
      </c>
      <c r="BS35" s="178">
        <v>2</v>
      </c>
      <c r="BT35" s="80">
        <f t="shared" si="20"/>
        <v>0</v>
      </c>
      <c r="BU35" s="149">
        <v>2</v>
      </c>
      <c r="BV35" s="160">
        <v>1</v>
      </c>
      <c r="BW35" s="80">
        <f t="shared" si="21"/>
        <v>0</v>
      </c>
      <c r="BX35" s="190">
        <v>1</v>
      </c>
      <c r="BY35" s="160">
        <v>1</v>
      </c>
      <c r="BZ35" s="80">
        <f t="shared" si="22"/>
        <v>0</v>
      </c>
      <c r="CA35" s="149">
        <v>2</v>
      </c>
      <c r="CB35" s="160">
        <v>1</v>
      </c>
      <c r="CC35" s="80">
        <f t="shared" si="23"/>
        <v>0</v>
      </c>
      <c r="CD35" s="149">
        <v>2</v>
      </c>
      <c r="CE35" s="178">
        <v>2</v>
      </c>
      <c r="CF35" s="80">
        <f t="shared" si="24"/>
        <v>0</v>
      </c>
      <c r="CG35" s="149">
        <v>3</v>
      </c>
      <c r="CH35" s="160">
        <v>0</v>
      </c>
      <c r="CI35" s="80">
        <f t="shared" si="25"/>
        <v>0</v>
      </c>
      <c r="CJ35" s="149">
        <v>2</v>
      </c>
      <c r="CK35" s="160">
        <v>1</v>
      </c>
      <c r="CL35" s="80">
        <f t="shared" si="26"/>
        <v>0</v>
      </c>
      <c r="CM35" s="149">
        <v>2</v>
      </c>
      <c r="CN35" s="178">
        <v>0</v>
      </c>
      <c r="CO35" s="80">
        <f t="shared" si="27"/>
        <v>0</v>
      </c>
      <c r="CP35" s="149">
        <v>2</v>
      </c>
      <c r="CQ35" s="160">
        <v>1</v>
      </c>
      <c r="CR35" s="80">
        <f t="shared" si="28"/>
        <v>0</v>
      </c>
      <c r="CS35" s="149">
        <v>4</v>
      </c>
      <c r="CT35" s="160">
        <v>0</v>
      </c>
      <c r="CU35" s="161">
        <f t="shared" si="29"/>
        <v>0</v>
      </c>
    </row>
    <row r="36" spans="1:99" ht="12.75" customHeight="1">
      <c r="A36" s="7">
        <f t="shared" si="31"/>
        <v>4</v>
      </c>
      <c r="B36" s="220"/>
      <c r="C36" s="81" t="e">
        <f t="shared" si="0"/>
        <v>#N/A</v>
      </c>
      <c r="D36" s="96" t="s">
        <v>79</v>
      </c>
      <c r="E36" s="171" t="s">
        <v>73</v>
      </c>
      <c r="F36" s="150"/>
      <c r="G36" s="156"/>
      <c r="H36" s="109">
        <f t="shared" si="34"/>
        <v>2</v>
      </c>
      <c r="I36" s="82">
        <f t="shared" si="33"/>
        <v>10</v>
      </c>
      <c r="J36" s="223"/>
      <c r="P36" s="150">
        <v>1</v>
      </c>
      <c r="Q36" s="183">
        <v>3</v>
      </c>
      <c r="R36" s="83">
        <f t="shared" si="2"/>
        <v>0</v>
      </c>
      <c r="S36" s="150">
        <v>2</v>
      </c>
      <c r="T36" s="183">
        <v>1</v>
      </c>
      <c r="U36" s="83">
        <f t="shared" si="3"/>
        <v>0</v>
      </c>
      <c r="V36" s="150">
        <v>1</v>
      </c>
      <c r="W36" s="183">
        <v>2</v>
      </c>
      <c r="X36" s="83">
        <f t="shared" si="4"/>
        <v>0</v>
      </c>
      <c r="Y36" s="150">
        <v>1</v>
      </c>
      <c r="Z36" s="183">
        <v>0</v>
      </c>
      <c r="AA36" s="83">
        <f t="shared" si="5"/>
        <v>0</v>
      </c>
      <c r="AB36" s="150">
        <v>2</v>
      </c>
      <c r="AC36" s="183">
        <v>1</v>
      </c>
      <c r="AD36" s="83">
        <f t="shared" si="6"/>
        <v>0</v>
      </c>
      <c r="AE36" s="150">
        <v>2</v>
      </c>
      <c r="AF36" s="183">
        <v>1</v>
      </c>
      <c r="AG36" s="83">
        <f t="shared" si="7"/>
        <v>0</v>
      </c>
      <c r="AH36" s="150">
        <v>1</v>
      </c>
      <c r="AI36" s="183">
        <v>2</v>
      </c>
      <c r="AJ36" s="83">
        <f t="shared" si="8"/>
        <v>0</v>
      </c>
      <c r="AK36" s="150">
        <v>2</v>
      </c>
      <c r="AL36" s="183">
        <v>1</v>
      </c>
      <c r="AM36" s="83">
        <f t="shared" si="9"/>
        <v>0</v>
      </c>
      <c r="AN36" s="150">
        <v>2</v>
      </c>
      <c r="AO36" s="162">
        <v>1</v>
      </c>
      <c r="AP36" s="83">
        <f t="shared" si="10"/>
        <v>0</v>
      </c>
      <c r="AQ36" s="150">
        <v>2</v>
      </c>
      <c r="AR36" s="162">
        <v>1</v>
      </c>
      <c r="AS36" s="83">
        <f t="shared" si="11"/>
        <v>0</v>
      </c>
      <c r="AT36" s="150">
        <v>2</v>
      </c>
      <c r="AU36" s="183">
        <v>1</v>
      </c>
      <c r="AV36" s="83">
        <f t="shared" si="12"/>
        <v>0</v>
      </c>
      <c r="AW36" s="150">
        <v>2</v>
      </c>
      <c r="AX36" s="183">
        <v>1</v>
      </c>
      <c r="AY36" s="83">
        <f t="shared" si="13"/>
        <v>0</v>
      </c>
      <c r="AZ36" s="150">
        <v>2</v>
      </c>
      <c r="BA36" s="162">
        <v>1</v>
      </c>
      <c r="BB36" s="83">
        <f t="shared" si="14"/>
        <v>0</v>
      </c>
      <c r="BC36" s="150">
        <v>1</v>
      </c>
      <c r="BD36" s="183">
        <v>2</v>
      </c>
      <c r="BE36" s="83">
        <f t="shared" si="15"/>
        <v>0</v>
      </c>
      <c r="BF36" s="184">
        <v>1</v>
      </c>
      <c r="BG36" s="185">
        <v>0</v>
      </c>
      <c r="BH36" s="83">
        <f t="shared" si="16"/>
        <v>0</v>
      </c>
      <c r="BI36" s="150">
        <v>1</v>
      </c>
      <c r="BJ36" s="162">
        <v>0</v>
      </c>
      <c r="BK36" s="83">
        <f t="shared" si="17"/>
        <v>0</v>
      </c>
      <c r="BL36" s="150">
        <v>1</v>
      </c>
      <c r="BM36" s="162">
        <v>2</v>
      </c>
      <c r="BN36" s="83">
        <f t="shared" si="18"/>
        <v>0</v>
      </c>
      <c r="BO36" s="150">
        <v>2</v>
      </c>
      <c r="BP36" s="183">
        <v>1</v>
      </c>
      <c r="BQ36" s="83">
        <f t="shared" si="19"/>
        <v>0</v>
      </c>
      <c r="BR36" s="150">
        <v>1</v>
      </c>
      <c r="BS36" s="183">
        <v>2</v>
      </c>
      <c r="BT36" s="83">
        <f t="shared" si="20"/>
        <v>0</v>
      </c>
      <c r="BU36" s="150">
        <v>2</v>
      </c>
      <c r="BV36" s="162">
        <v>1</v>
      </c>
      <c r="BW36" s="83">
        <f t="shared" si="21"/>
        <v>0</v>
      </c>
      <c r="BX36" s="191">
        <v>1</v>
      </c>
      <c r="BY36" s="167">
        <v>1</v>
      </c>
      <c r="BZ36" s="83">
        <f t="shared" si="22"/>
        <v>0</v>
      </c>
      <c r="CA36" s="150">
        <v>2</v>
      </c>
      <c r="CB36" s="162">
        <v>2</v>
      </c>
      <c r="CC36" s="83">
        <f t="shared" si="23"/>
        <v>0</v>
      </c>
      <c r="CD36" s="150">
        <v>2</v>
      </c>
      <c r="CE36" s="183">
        <v>1</v>
      </c>
      <c r="CF36" s="83">
        <f t="shared" si="24"/>
        <v>0</v>
      </c>
      <c r="CG36" s="150">
        <v>1</v>
      </c>
      <c r="CH36" s="162">
        <v>0</v>
      </c>
      <c r="CI36" s="83">
        <f t="shared" si="25"/>
        <v>0</v>
      </c>
      <c r="CJ36" s="188">
        <v>1</v>
      </c>
      <c r="CK36" s="189">
        <v>1</v>
      </c>
      <c r="CL36" s="83">
        <f t="shared" si="26"/>
        <v>0</v>
      </c>
      <c r="CM36" s="150">
        <v>2</v>
      </c>
      <c r="CN36" s="183">
        <v>0</v>
      </c>
      <c r="CO36" s="83">
        <f t="shared" si="27"/>
        <v>0</v>
      </c>
      <c r="CP36" s="150">
        <v>3</v>
      </c>
      <c r="CQ36" s="162">
        <v>1</v>
      </c>
      <c r="CR36" s="83">
        <f t="shared" si="28"/>
        <v>0</v>
      </c>
      <c r="CS36" s="150">
        <v>3</v>
      </c>
      <c r="CT36" s="162">
        <v>1</v>
      </c>
      <c r="CU36" s="163">
        <f t="shared" si="29"/>
        <v>0</v>
      </c>
    </row>
    <row r="37" spans="1:99" ht="12.75" customHeight="1">
      <c r="A37" s="7">
        <f t="shared" si="31"/>
        <v>4</v>
      </c>
      <c r="B37" s="220"/>
      <c r="C37" s="79" t="e">
        <f t="shared" si="0"/>
        <v>#N/A</v>
      </c>
      <c r="D37" s="95" t="s">
        <v>110</v>
      </c>
      <c r="E37" s="170" t="s">
        <v>108</v>
      </c>
      <c r="F37" s="149"/>
      <c r="G37" s="111"/>
      <c r="H37" s="108">
        <f t="shared" si="34"/>
        <v>15</v>
      </c>
      <c r="I37" s="1">
        <f t="shared" si="33"/>
        <v>8</v>
      </c>
      <c r="J37" s="223"/>
      <c r="P37" s="149">
        <v>1</v>
      </c>
      <c r="Q37" s="178">
        <v>3</v>
      </c>
      <c r="R37" s="80">
        <f t="shared" si="2"/>
        <v>0</v>
      </c>
      <c r="S37" s="149">
        <v>1</v>
      </c>
      <c r="T37" s="178">
        <v>1</v>
      </c>
      <c r="U37" s="80">
        <f t="shared" si="3"/>
        <v>0</v>
      </c>
      <c r="V37" s="149">
        <v>2</v>
      </c>
      <c r="W37" s="178">
        <v>1</v>
      </c>
      <c r="X37" s="80">
        <f t="shared" si="4"/>
        <v>0</v>
      </c>
      <c r="Y37" s="149">
        <v>2</v>
      </c>
      <c r="Z37" s="178">
        <v>1</v>
      </c>
      <c r="AA37" s="80">
        <f t="shared" si="5"/>
        <v>0</v>
      </c>
      <c r="AB37" s="149">
        <v>3</v>
      </c>
      <c r="AC37" s="178">
        <v>2</v>
      </c>
      <c r="AD37" s="80">
        <f t="shared" si="6"/>
        <v>0</v>
      </c>
      <c r="AE37" s="149">
        <v>1</v>
      </c>
      <c r="AF37" s="178">
        <v>1</v>
      </c>
      <c r="AG37" s="80">
        <f t="shared" si="7"/>
        <v>0</v>
      </c>
      <c r="AH37" s="149">
        <v>2</v>
      </c>
      <c r="AI37" s="178">
        <v>1</v>
      </c>
      <c r="AJ37" s="80">
        <f t="shared" si="8"/>
        <v>0</v>
      </c>
      <c r="AK37" s="149">
        <v>2</v>
      </c>
      <c r="AL37" s="178">
        <v>1</v>
      </c>
      <c r="AM37" s="80">
        <f t="shared" si="9"/>
        <v>0</v>
      </c>
      <c r="AN37" s="149">
        <v>2</v>
      </c>
      <c r="AO37" s="160">
        <v>0</v>
      </c>
      <c r="AP37" s="80">
        <f t="shared" si="10"/>
        <v>0</v>
      </c>
      <c r="AQ37" s="149">
        <v>2</v>
      </c>
      <c r="AR37" s="160">
        <v>0</v>
      </c>
      <c r="AS37" s="80">
        <f t="shared" si="11"/>
        <v>0</v>
      </c>
      <c r="AT37" s="149">
        <v>2</v>
      </c>
      <c r="AU37" s="178">
        <v>1</v>
      </c>
      <c r="AV37" s="80">
        <f t="shared" si="12"/>
        <v>0</v>
      </c>
      <c r="AW37" s="149">
        <v>2</v>
      </c>
      <c r="AX37" s="178">
        <v>0</v>
      </c>
      <c r="AY37" s="80">
        <f t="shared" si="13"/>
        <v>0</v>
      </c>
      <c r="AZ37" s="149">
        <v>2</v>
      </c>
      <c r="BA37" s="160">
        <v>0</v>
      </c>
      <c r="BB37" s="80">
        <f t="shared" si="14"/>
        <v>0</v>
      </c>
      <c r="BC37" s="149">
        <v>3</v>
      </c>
      <c r="BD37" s="178">
        <v>1</v>
      </c>
      <c r="BE37" s="80">
        <f t="shared" si="15"/>
        <v>0</v>
      </c>
      <c r="BF37" s="179">
        <v>2</v>
      </c>
      <c r="BG37" s="180">
        <v>0</v>
      </c>
      <c r="BH37" s="80">
        <f t="shared" si="16"/>
        <v>0</v>
      </c>
      <c r="BI37" s="149">
        <v>2</v>
      </c>
      <c r="BJ37" s="160">
        <v>1</v>
      </c>
      <c r="BK37" s="80">
        <f t="shared" si="17"/>
        <v>0</v>
      </c>
      <c r="BL37" s="149">
        <v>2</v>
      </c>
      <c r="BM37" s="160">
        <v>1</v>
      </c>
      <c r="BN37" s="80">
        <f t="shared" si="18"/>
        <v>0</v>
      </c>
      <c r="BO37" s="149">
        <v>1</v>
      </c>
      <c r="BP37" s="178">
        <v>1</v>
      </c>
      <c r="BQ37" s="80">
        <f t="shared" si="19"/>
        <v>0</v>
      </c>
      <c r="BR37" s="149">
        <v>3</v>
      </c>
      <c r="BS37" s="178">
        <v>1</v>
      </c>
      <c r="BT37" s="80">
        <f t="shared" si="20"/>
        <v>0</v>
      </c>
      <c r="BU37" s="149">
        <v>2</v>
      </c>
      <c r="BV37" s="160">
        <v>1</v>
      </c>
      <c r="BW37" s="80">
        <f t="shared" si="21"/>
        <v>0</v>
      </c>
      <c r="BX37" s="190">
        <v>2</v>
      </c>
      <c r="BY37" s="160">
        <v>0</v>
      </c>
      <c r="BZ37" s="80">
        <f t="shared" si="22"/>
        <v>0</v>
      </c>
      <c r="CA37" s="149">
        <v>2</v>
      </c>
      <c r="CB37" s="160">
        <v>2</v>
      </c>
      <c r="CC37" s="80">
        <f t="shared" si="23"/>
        <v>0</v>
      </c>
      <c r="CD37" s="149">
        <v>2</v>
      </c>
      <c r="CE37" s="178">
        <v>0</v>
      </c>
      <c r="CF37" s="80">
        <f t="shared" si="24"/>
        <v>0</v>
      </c>
      <c r="CG37" s="149">
        <v>1</v>
      </c>
      <c r="CH37" s="160">
        <v>3</v>
      </c>
      <c r="CI37" s="80">
        <f t="shared" si="25"/>
        <v>0</v>
      </c>
      <c r="CJ37" s="149">
        <v>2</v>
      </c>
      <c r="CK37" s="160">
        <v>1</v>
      </c>
      <c r="CL37" s="80">
        <f t="shared" si="26"/>
        <v>0</v>
      </c>
      <c r="CM37" s="149">
        <v>1</v>
      </c>
      <c r="CN37" s="178">
        <v>0</v>
      </c>
      <c r="CO37" s="80">
        <f t="shared" si="27"/>
        <v>0</v>
      </c>
      <c r="CP37" s="149">
        <v>2</v>
      </c>
      <c r="CQ37" s="160">
        <v>1</v>
      </c>
      <c r="CR37" s="80">
        <f t="shared" si="28"/>
        <v>0</v>
      </c>
      <c r="CS37" s="149">
        <v>3</v>
      </c>
      <c r="CT37" s="160">
        <v>1</v>
      </c>
      <c r="CU37" s="161">
        <f t="shared" si="29"/>
        <v>0</v>
      </c>
    </row>
    <row r="38" spans="1:99" ht="13.5" customHeight="1">
      <c r="A38" s="7">
        <f t="shared" si="31"/>
        <v>4</v>
      </c>
      <c r="B38" s="221"/>
      <c r="C38" s="84" t="e">
        <f t="shared" si="0"/>
        <v>#N/A</v>
      </c>
      <c r="D38" s="97" t="s">
        <v>109</v>
      </c>
      <c r="E38" s="107" t="s">
        <v>70</v>
      </c>
      <c r="F38" s="151"/>
      <c r="G38" s="157"/>
      <c r="H38" s="110">
        <f t="shared" si="34"/>
        <v>12</v>
      </c>
      <c r="I38" s="85">
        <f t="shared" si="33"/>
        <v>14</v>
      </c>
      <c r="J38" s="224"/>
      <c r="K38" s="86"/>
      <c r="L38" s="86"/>
      <c r="M38" s="86"/>
      <c r="N38" s="86"/>
      <c r="O38" s="86"/>
      <c r="P38" s="151">
        <v>1</v>
      </c>
      <c r="Q38" s="153">
        <v>3</v>
      </c>
      <c r="R38" s="87">
        <f t="shared" si="2"/>
        <v>0</v>
      </c>
      <c r="S38" s="151">
        <v>1</v>
      </c>
      <c r="T38" s="153">
        <v>1</v>
      </c>
      <c r="U38" s="87">
        <f t="shared" si="3"/>
        <v>0</v>
      </c>
      <c r="V38" s="151">
        <v>2</v>
      </c>
      <c r="W38" s="153">
        <v>1</v>
      </c>
      <c r="X38" s="87">
        <f t="shared" si="4"/>
        <v>0</v>
      </c>
      <c r="Y38" s="151">
        <v>0</v>
      </c>
      <c r="Z38" s="153">
        <v>0</v>
      </c>
      <c r="AA38" s="87">
        <f t="shared" si="5"/>
        <v>0</v>
      </c>
      <c r="AB38" s="151">
        <v>1</v>
      </c>
      <c r="AC38" s="153">
        <v>3</v>
      </c>
      <c r="AD38" s="87">
        <f t="shared" si="6"/>
        <v>0</v>
      </c>
      <c r="AE38" s="151">
        <v>1</v>
      </c>
      <c r="AF38" s="153">
        <v>2</v>
      </c>
      <c r="AG38" s="87">
        <f t="shared" si="7"/>
        <v>0</v>
      </c>
      <c r="AH38" s="151">
        <v>1</v>
      </c>
      <c r="AI38" s="153">
        <v>2</v>
      </c>
      <c r="AJ38" s="87">
        <f t="shared" si="8"/>
        <v>0</v>
      </c>
      <c r="AK38" s="151">
        <v>1</v>
      </c>
      <c r="AL38" s="153">
        <v>0</v>
      </c>
      <c r="AM38" s="87">
        <f t="shared" si="9"/>
        <v>0</v>
      </c>
      <c r="AN38" s="151">
        <v>1</v>
      </c>
      <c r="AO38" s="153">
        <v>3</v>
      </c>
      <c r="AP38" s="87">
        <f t="shared" si="10"/>
        <v>0</v>
      </c>
      <c r="AQ38" s="151">
        <v>1</v>
      </c>
      <c r="AR38" s="153">
        <v>2</v>
      </c>
      <c r="AS38" s="87">
        <f t="shared" si="11"/>
        <v>0</v>
      </c>
      <c r="AT38" s="151">
        <v>0</v>
      </c>
      <c r="AU38" s="153">
        <v>3</v>
      </c>
      <c r="AV38" s="87">
        <f t="shared" si="12"/>
        <v>0</v>
      </c>
      <c r="AW38" s="151">
        <v>1</v>
      </c>
      <c r="AX38" s="153">
        <v>2</v>
      </c>
      <c r="AY38" s="87">
        <f t="shared" si="13"/>
        <v>0</v>
      </c>
      <c r="AZ38" s="151">
        <v>1</v>
      </c>
      <c r="BA38" s="153">
        <v>2</v>
      </c>
      <c r="BB38" s="87">
        <f t="shared" si="14"/>
        <v>0</v>
      </c>
      <c r="BC38" s="151">
        <v>1</v>
      </c>
      <c r="BD38" s="153">
        <v>2</v>
      </c>
      <c r="BE38" s="87">
        <f t="shared" si="15"/>
        <v>0</v>
      </c>
      <c r="BF38" s="192">
        <v>1</v>
      </c>
      <c r="BG38" s="193">
        <v>3</v>
      </c>
      <c r="BH38" s="87">
        <f t="shared" si="16"/>
        <v>0</v>
      </c>
      <c r="BI38" s="151">
        <v>1</v>
      </c>
      <c r="BJ38" s="153">
        <v>3</v>
      </c>
      <c r="BK38" s="87">
        <f t="shared" si="17"/>
        <v>0</v>
      </c>
      <c r="BL38" s="151">
        <v>2</v>
      </c>
      <c r="BM38" s="153">
        <v>1</v>
      </c>
      <c r="BN38" s="87">
        <f t="shared" si="18"/>
        <v>0</v>
      </c>
      <c r="BO38" s="151">
        <v>1</v>
      </c>
      <c r="BP38" s="153">
        <v>2</v>
      </c>
      <c r="BQ38" s="87">
        <f t="shared" si="19"/>
        <v>0</v>
      </c>
      <c r="BR38" s="151">
        <v>1</v>
      </c>
      <c r="BS38" s="153">
        <v>2</v>
      </c>
      <c r="BT38" s="87">
        <f t="shared" si="20"/>
        <v>0</v>
      </c>
      <c r="BU38" s="151">
        <v>1</v>
      </c>
      <c r="BV38" s="153">
        <v>3</v>
      </c>
      <c r="BW38" s="87">
        <f t="shared" si="21"/>
        <v>0</v>
      </c>
      <c r="BX38" s="198">
        <v>0</v>
      </c>
      <c r="BY38" s="101">
        <v>2</v>
      </c>
      <c r="BZ38" s="87">
        <f t="shared" si="22"/>
        <v>0</v>
      </c>
      <c r="CA38" s="151">
        <v>1</v>
      </c>
      <c r="CB38" s="153">
        <v>3</v>
      </c>
      <c r="CC38" s="87">
        <f t="shared" si="23"/>
        <v>0</v>
      </c>
      <c r="CD38" s="151">
        <v>1</v>
      </c>
      <c r="CE38" s="153">
        <v>1</v>
      </c>
      <c r="CF38" s="87">
        <f t="shared" si="24"/>
        <v>0</v>
      </c>
      <c r="CG38" s="151">
        <v>1</v>
      </c>
      <c r="CH38" s="153">
        <v>1</v>
      </c>
      <c r="CI38" s="87">
        <f t="shared" si="25"/>
        <v>0</v>
      </c>
      <c r="CJ38" s="196">
        <v>1</v>
      </c>
      <c r="CK38" s="197">
        <v>2</v>
      </c>
      <c r="CL38" s="87">
        <f t="shared" si="26"/>
        <v>0</v>
      </c>
      <c r="CM38" s="151">
        <v>1</v>
      </c>
      <c r="CN38" s="153">
        <v>1</v>
      </c>
      <c r="CO38" s="87">
        <f t="shared" si="27"/>
        <v>0</v>
      </c>
      <c r="CP38" s="151">
        <v>1</v>
      </c>
      <c r="CQ38" s="153">
        <v>2</v>
      </c>
      <c r="CR38" s="87">
        <f t="shared" si="28"/>
        <v>0</v>
      </c>
      <c r="CS38" s="151">
        <v>1</v>
      </c>
      <c r="CT38" s="153">
        <v>1</v>
      </c>
      <c r="CU38" s="164">
        <f t="shared" si="29"/>
        <v>0</v>
      </c>
    </row>
    <row r="39" spans="1:99" ht="12.75" customHeight="1">
      <c r="A39" s="7">
        <f t="shared" si="31"/>
        <v>5</v>
      </c>
      <c r="B39" s="231">
        <v>5</v>
      </c>
      <c r="C39" s="141" t="e">
        <f t="shared" si="0"/>
        <v>#N/A</v>
      </c>
      <c r="D39" s="96" t="s">
        <v>68</v>
      </c>
      <c r="E39" s="117" t="s">
        <v>79</v>
      </c>
      <c r="F39" s="150"/>
      <c r="G39" s="156"/>
      <c r="H39" s="118">
        <f t="shared" si="32"/>
        <v>1</v>
      </c>
      <c r="I39" s="119">
        <f t="shared" si="33"/>
        <v>2</v>
      </c>
      <c r="J39" s="222" t="str">
        <f>IF(SUM(H39:I47)&lt;&gt;171,"F e h l e r","")</f>
        <v/>
      </c>
      <c r="K39" s="115"/>
      <c r="L39" s="115"/>
      <c r="M39" s="115"/>
      <c r="N39" s="115"/>
      <c r="O39" s="115"/>
      <c r="P39" s="150">
        <v>1</v>
      </c>
      <c r="Q39" s="183">
        <v>3</v>
      </c>
      <c r="R39" s="120">
        <f t="shared" si="2"/>
        <v>0</v>
      </c>
      <c r="S39" s="150">
        <v>3</v>
      </c>
      <c r="T39" s="183">
        <v>0</v>
      </c>
      <c r="U39" s="120">
        <f t="shared" si="3"/>
        <v>0</v>
      </c>
      <c r="V39" s="150">
        <v>2</v>
      </c>
      <c r="W39" s="183">
        <v>0</v>
      </c>
      <c r="X39" s="120">
        <f t="shared" si="4"/>
        <v>0</v>
      </c>
      <c r="Y39" s="150">
        <v>2</v>
      </c>
      <c r="Z39" s="183">
        <v>0</v>
      </c>
      <c r="AA39" s="120">
        <f t="shared" si="5"/>
        <v>0</v>
      </c>
      <c r="AB39" s="150">
        <v>3</v>
      </c>
      <c r="AC39" s="183">
        <v>1</v>
      </c>
      <c r="AD39" s="120">
        <f t="shared" si="6"/>
        <v>0</v>
      </c>
      <c r="AE39" s="150">
        <v>2</v>
      </c>
      <c r="AF39" s="183">
        <v>0</v>
      </c>
      <c r="AG39" s="120">
        <f t="shared" si="7"/>
        <v>0</v>
      </c>
      <c r="AH39" s="150">
        <v>3</v>
      </c>
      <c r="AI39" s="183">
        <v>1</v>
      </c>
      <c r="AJ39" s="120">
        <f t="shared" si="8"/>
        <v>0</v>
      </c>
      <c r="AK39" s="150">
        <v>3</v>
      </c>
      <c r="AL39" s="183">
        <v>0</v>
      </c>
      <c r="AM39" s="120">
        <f t="shared" si="9"/>
        <v>0</v>
      </c>
      <c r="AN39" s="150">
        <v>2</v>
      </c>
      <c r="AO39" s="162">
        <v>0</v>
      </c>
      <c r="AP39" s="120">
        <f t="shared" si="10"/>
        <v>0</v>
      </c>
      <c r="AQ39" s="150">
        <v>3</v>
      </c>
      <c r="AR39" s="162">
        <v>1</v>
      </c>
      <c r="AS39" s="120">
        <f t="shared" si="11"/>
        <v>0</v>
      </c>
      <c r="AT39" s="150">
        <v>3</v>
      </c>
      <c r="AU39" s="183">
        <v>1</v>
      </c>
      <c r="AV39" s="120">
        <f t="shared" si="12"/>
        <v>0</v>
      </c>
      <c r="AW39" s="150">
        <v>3</v>
      </c>
      <c r="AX39" s="183">
        <v>1</v>
      </c>
      <c r="AY39" s="120">
        <f t="shared" si="13"/>
        <v>0</v>
      </c>
      <c r="AZ39" s="150">
        <v>3</v>
      </c>
      <c r="BA39" s="162">
        <v>1</v>
      </c>
      <c r="BB39" s="120">
        <f t="shared" si="14"/>
        <v>0</v>
      </c>
      <c r="BC39" s="150">
        <v>2</v>
      </c>
      <c r="BD39" s="183">
        <v>1</v>
      </c>
      <c r="BE39" s="120">
        <f t="shared" si="15"/>
        <v>0</v>
      </c>
      <c r="BF39" s="184">
        <v>3</v>
      </c>
      <c r="BG39" s="185">
        <v>1</v>
      </c>
      <c r="BH39" s="120">
        <f t="shared" si="16"/>
        <v>0</v>
      </c>
      <c r="BI39" s="150">
        <v>3</v>
      </c>
      <c r="BJ39" s="162">
        <v>1</v>
      </c>
      <c r="BK39" s="120">
        <f t="shared" si="17"/>
        <v>0</v>
      </c>
      <c r="BL39" s="150">
        <v>2</v>
      </c>
      <c r="BM39" s="162">
        <v>0</v>
      </c>
      <c r="BN39" s="120">
        <f t="shared" si="18"/>
        <v>0</v>
      </c>
      <c r="BO39" s="150">
        <v>2</v>
      </c>
      <c r="BP39" s="183">
        <v>0</v>
      </c>
      <c r="BQ39" s="120">
        <f t="shared" si="19"/>
        <v>0</v>
      </c>
      <c r="BR39" s="150">
        <v>2</v>
      </c>
      <c r="BS39" s="183">
        <v>1</v>
      </c>
      <c r="BT39" s="120">
        <f t="shared" si="20"/>
        <v>0</v>
      </c>
      <c r="BU39" s="150">
        <v>3</v>
      </c>
      <c r="BV39" s="162">
        <v>1</v>
      </c>
      <c r="BW39" s="120">
        <f t="shared" si="21"/>
        <v>0</v>
      </c>
      <c r="BX39" s="191">
        <v>3</v>
      </c>
      <c r="BY39" s="167">
        <v>0</v>
      </c>
      <c r="BZ39" s="120">
        <f t="shared" si="22"/>
        <v>0</v>
      </c>
      <c r="CA39" s="150">
        <v>3</v>
      </c>
      <c r="CB39" s="162">
        <v>0</v>
      </c>
      <c r="CC39" s="120">
        <f t="shared" si="23"/>
        <v>0</v>
      </c>
      <c r="CD39" s="150">
        <v>3</v>
      </c>
      <c r="CE39" s="183">
        <v>1</v>
      </c>
      <c r="CF39" s="120">
        <f t="shared" si="24"/>
        <v>0</v>
      </c>
      <c r="CG39" s="150">
        <v>1</v>
      </c>
      <c r="CH39" s="162">
        <v>0</v>
      </c>
      <c r="CI39" s="120">
        <f t="shared" si="25"/>
        <v>0</v>
      </c>
      <c r="CJ39" s="188">
        <v>2</v>
      </c>
      <c r="CK39" s="189">
        <v>1</v>
      </c>
      <c r="CL39" s="120">
        <f t="shared" si="26"/>
        <v>0</v>
      </c>
      <c r="CM39" s="150">
        <v>2</v>
      </c>
      <c r="CN39" s="183">
        <v>0</v>
      </c>
      <c r="CO39" s="120">
        <f t="shared" si="27"/>
        <v>0</v>
      </c>
      <c r="CP39" s="150">
        <v>3</v>
      </c>
      <c r="CQ39" s="162">
        <v>1</v>
      </c>
      <c r="CR39" s="120">
        <f t="shared" si="28"/>
        <v>0</v>
      </c>
      <c r="CS39" s="150">
        <v>3</v>
      </c>
      <c r="CT39" s="162">
        <v>1</v>
      </c>
      <c r="CU39" s="165">
        <f t="shared" si="29"/>
        <v>0</v>
      </c>
    </row>
    <row r="40" spans="1:99" ht="12.75" customHeight="1">
      <c r="A40" s="7">
        <f t="shared" si="31"/>
        <v>5</v>
      </c>
      <c r="B40" s="220"/>
      <c r="C40" s="79" t="e">
        <f t="shared" si="0"/>
        <v>#N/A</v>
      </c>
      <c r="D40" s="95" t="s">
        <v>75</v>
      </c>
      <c r="E40" s="170" t="s">
        <v>74</v>
      </c>
      <c r="F40" s="149"/>
      <c r="G40" s="111"/>
      <c r="H40" s="108">
        <f t="shared" ref="H40:H103" si="35">VLOOKUP(D40,$M$2:$N$19,2,FALSE)</f>
        <v>17</v>
      </c>
      <c r="I40" s="1">
        <f t="shared" ref="I40:I103" si="36">VLOOKUP(E40,$M$2:$N$19,2,FALSE)</f>
        <v>18</v>
      </c>
      <c r="J40" s="223"/>
      <c r="P40" s="149">
        <v>1</v>
      </c>
      <c r="Q40" s="178">
        <v>3</v>
      </c>
      <c r="R40" s="80">
        <f t="shared" si="2"/>
        <v>0</v>
      </c>
      <c r="S40" s="149">
        <v>2</v>
      </c>
      <c r="T40" s="178">
        <v>1</v>
      </c>
      <c r="U40" s="80">
        <f t="shared" si="3"/>
        <v>0</v>
      </c>
      <c r="V40" s="149">
        <v>3</v>
      </c>
      <c r="W40" s="178">
        <v>1</v>
      </c>
      <c r="X40" s="80">
        <f t="shared" si="4"/>
        <v>0</v>
      </c>
      <c r="Y40" s="149">
        <v>1</v>
      </c>
      <c r="Z40" s="178">
        <v>0</v>
      </c>
      <c r="AA40" s="80">
        <f t="shared" si="5"/>
        <v>0</v>
      </c>
      <c r="AB40" s="149">
        <v>3</v>
      </c>
      <c r="AC40" s="178">
        <v>1</v>
      </c>
      <c r="AD40" s="80">
        <f t="shared" si="6"/>
        <v>0</v>
      </c>
      <c r="AE40" s="149">
        <v>2</v>
      </c>
      <c r="AF40" s="178">
        <v>1</v>
      </c>
      <c r="AG40" s="80">
        <f t="shared" si="7"/>
        <v>0</v>
      </c>
      <c r="AH40" s="149">
        <v>2</v>
      </c>
      <c r="AI40" s="178">
        <v>0</v>
      </c>
      <c r="AJ40" s="80">
        <f t="shared" si="8"/>
        <v>0</v>
      </c>
      <c r="AK40" s="149">
        <v>2</v>
      </c>
      <c r="AL40" s="178">
        <v>0</v>
      </c>
      <c r="AM40" s="80">
        <f t="shared" si="9"/>
        <v>0</v>
      </c>
      <c r="AN40" s="149">
        <v>2</v>
      </c>
      <c r="AO40" s="160">
        <v>0</v>
      </c>
      <c r="AP40" s="80">
        <f t="shared" si="10"/>
        <v>0</v>
      </c>
      <c r="AQ40" s="149">
        <v>2</v>
      </c>
      <c r="AR40" s="160">
        <v>1</v>
      </c>
      <c r="AS40" s="80">
        <f t="shared" si="11"/>
        <v>0</v>
      </c>
      <c r="AT40" s="149">
        <v>2</v>
      </c>
      <c r="AU40" s="178">
        <v>0</v>
      </c>
      <c r="AV40" s="80">
        <f t="shared" si="12"/>
        <v>0</v>
      </c>
      <c r="AW40" s="149">
        <v>2</v>
      </c>
      <c r="AX40" s="178">
        <v>1</v>
      </c>
      <c r="AY40" s="80">
        <f t="shared" si="13"/>
        <v>0</v>
      </c>
      <c r="AZ40" s="149">
        <v>2</v>
      </c>
      <c r="BA40" s="160">
        <v>1</v>
      </c>
      <c r="BB40" s="80">
        <f t="shared" si="14"/>
        <v>0</v>
      </c>
      <c r="BC40" s="149">
        <v>2</v>
      </c>
      <c r="BD40" s="178">
        <v>1</v>
      </c>
      <c r="BE40" s="80">
        <f t="shared" si="15"/>
        <v>0</v>
      </c>
      <c r="BF40" s="179">
        <v>1</v>
      </c>
      <c r="BG40" s="180">
        <v>1</v>
      </c>
      <c r="BH40" s="80">
        <f t="shared" si="16"/>
        <v>0</v>
      </c>
      <c r="BI40" s="149">
        <v>2</v>
      </c>
      <c r="BJ40" s="160">
        <v>2</v>
      </c>
      <c r="BK40" s="80">
        <f t="shared" si="17"/>
        <v>0</v>
      </c>
      <c r="BL40" s="149">
        <v>3</v>
      </c>
      <c r="BM40" s="160">
        <v>1</v>
      </c>
      <c r="BN40" s="80">
        <f t="shared" si="18"/>
        <v>0</v>
      </c>
      <c r="BO40" s="149">
        <v>2</v>
      </c>
      <c r="BP40" s="178">
        <v>1</v>
      </c>
      <c r="BQ40" s="80">
        <f t="shared" si="19"/>
        <v>0</v>
      </c>
      <c r="BR40" s="149">
        <v>2</v>
      </c>
      <c r="BS40" s="178">
        <v>1</v>
      </c>
      <c r="BT40" s="80">
        <f t="shared" si="20"/>
        <v>0</v>
      </c>
      <c r="BU40" s="149">
        <v>2</v>
      </c>
      <c r="BV40" s="160">
        <v>1</v>
      </c>
      <c r="BW40" s="80">
        <f t="shared" si="21"/>
        <v>0</v>
      </c>
      <c r="BX40" s="190">
        <v>2</v>
      </c>
      <c r="BY40" s="160">
        <v>1</v>
      </c>
      <c r="BZ40" s="80">
        <f t="shared" si="22"/>
        <v>0</v>
      </c>
      <c r="CA40" s="149">
        <v>2</v>
      </c>
      <c r="CB40" s="160">
        <v>1</v>
      </c>
      <c r="CC40" s="80">
        <f t="shared" si="23"/>
        <v>0</v>
      </c>
      <c r="CD40" s="149">
        <v>2</v>
      </c>
      <c r="CE40" s="178">
        <v>1</v>
      </c>
      <c r="CF40" s="80">
        <f t="shared" si="24"/>
        <v>0</v>
      </c>
      <c r="CG40" s="149">
        <v>4</v>
      </c>
      <c r="CH40" s="160">
        <v>0</v>
      </c>
      <c r="CI40" s="80">
        <f t="shared" si="25"/>
        <v>0</v>
      </c>
      <c r="CJ40" s="149">
        <v>1</v>
      </c>
      <c r="CK40" s="160">
        <v>1</v>
      </c>
      <c r="CL40" s="80">
        <f t="shared" si="26"/>
        <v>0</v>
      </c>
      <c r="CM40" s="149">
        <v>2</v>
      </c>
      <c r="CN40" s="178">
        <v>1</v>
      </c>
      <c r="CO40" s="80">
        <f t="shared" si="27"/>
        <v>0</v>
      </c>
      <c r="CP40" s="149">
        <v>2</v>
      </c>
      <c r="CQ40" s="160">
        <v>1</v>
      </c>
      <c r="CR40" s="80">
        <f t="shared" si="28"/>
        <v>0</v>
      </c>
      <c r="CS40" s="149">
        <v>3</v>
      </c>
      <c r="CT40" s="160">
        <v>1</v>
      </c>
      <c r="CU40" s="161">
        <f t="shared" si="29"/>
        <v>0</v>
      </c>
    </row>
    <row r="41" spans="1:99" ht="12.75" customHeight="1">
      <c r="A41" s="7">
        <f t="shared" si="31"/>
        <v>5</v>
      </c>
      <c r="B41" s="220"/>
      <c r="C41" s="81" t="e">
        <f t="shared" si="0"/>
        <v>#N/A</v>
      </c>
      <c r="D41" s="96" t="s">
        <v>70</v>
      </c>
      <c r="E41" s="171" t="s">
        <v>80</v>
      </c>
      <c r="F41" s="150"/>
      <c r="G41" s="156"/>
      <c r="H41" s="109">
        <f t="shared" si="35"/>
        <v>14</v>
      </c>
      <c r="I41" s="82">
        <f t="shared" si="36"/>
        <v>3</v>
      </c>
      <c r="J41" s="223"/>
      <c r="P41" s="150">
        <v>1</v>
      </c>
      <c r="Q41" s="183">
        <v>3</v>
      </c>
      <c r="R41" s="83">
        <f t="shared" si="2"/>
        <v>0</v>
      </c>
      <c r="S41" s="150">
        <v>2</v>
      </c>
      <c r="T41" s="183">
        <v>0</v>
      </c>
      <c r="U41" s="83">
        <f t="shared" si="3"/>
        <v>0</v>
      </c>
      <c r="V41" s="150">
        <v>2</v>
      </c>
      <c r="W41" s="183">
        <v>0</v>
      </c>
      <c r="X41" s="83">
        <f t="shared" si="4"/>
        <v>0</v>
      </c>
      <c r="Y41" s="150">
        <v>1</v>
      </c>
      <c r="Z41" s="183">
        <v>1</v>
      </c>
      <c r="AA41" s="83">
        <f t="shared" si="5"/>
        <v>0</v>
      </c>
      <c r="AB41" s="150">
        <v>3</v>
      </c>
      <c r="AC41" s="183">
        <v>1</v>
      </c>
      <c r="AD41" s="83">
        <f t="shared" si="6"/>
        <v>0</v>
      </c>
      <c r="AE41" s="150">
        <v>1</v>
      </c>
      <c r="AF41" s="183">
        <v>0</v>
      </c>
      <c r="AG41" s="83">
        <f t="shared" si="7"/>
        <v>0</v>
      </c>
      <c r="AH41" s="150">
        <v>1</v>
      </c>
      <c r="AI41" s="183">
        <v>0</v>
      </c>
      <c r="AJ41" s="83">
        <f t="shared" si="8"/>
        <v>0</v>
      </c>
      <c r="AK41" s="150">
        <v>2</v>
      </c>
      <c r="AL41" s="183">
        <v>1</v>
      </c>
      <c r="AM41" s="83">
        <f t="shared" si="9"/>
        <v>0</v>
      </c>
      <c r="AN41" s="150">
        <v>3</v>
      </c>
      <c r="AO41" s="162">
        <v>1</v>
      </c>
      <c r="AP41" s="83">
        <f t="shared" si="10"/>
        <v>0</v>
      </c>
      <c r="AQ41" s="150">
        <v>2</v>
      </c>
      <c r="AR41" s="162">
        <v>1</v>
      </c>
      <c r="AS41" s="83">
        <f t="shared" si="11"/>
        <v>0</v>
      </c>
      <c r="AT41" s="150">
        <v>2</v>
      </c>
      <c r="AU41" s="183">
        <v>0</v>
      </c>
      <c r="AV41" s="83">
        <f t="shared" si="12"/>
        <v>0</v>
      </c>
      <c r="AW41" s="150">
        <v>2</v>
      </c>
      <c r="AX41" s="183">
        <v>1</v>
      </c>
      <c r="AY41" s="83">
        <f t="shared" si="13"/>
        <v>0</v>
      </c>
      <c r="AZ41" s="150">
        <v>2</v>
      </c>
      <c r="BA41" s="162">
        <v>1</v>
      </c>
      <c r="BB41" s="83">
        <f t="shared" si="14"/>
        <v>0</v>
      </c>
      <c r="BC41" s="150">
        <v>3</v>
      </c>
      <c r="BD41" s="183">
        <v>1</v>
      </c>
      <c r="BE41" s="83">
        <f t="shared" si="15"/>
        <v>0</v>
      </c>
      <c r="BF41" s="184">
        <v>2</v>
      </c>
      <c r="BG41" s="185">
        <v>0</v>
      </c>
      <c r="BH41" s="83">
        <f t="shared" si="16"/>
        <v>0</v>
      </c>
      <c r="BI41" s="150">
        <v>2</v>
      </c>
      <c r="BJ41" s="162">
        <v>1</v>
      </c>
      <c r="BK41" s="83">
        <f t="shared" si="17"/>
        <v>0</v>
      </c>
      <c r="BL41" s="150">
        <v>2</v>
      </c>
      <c r="BM41" s="162">
        <v>0</v>
      </c>
      <c r="BN41" s="83">
        <f t="shared" si="18"/>
        <v>0</v>
      </c>
      <c r="BO41" s="150">
        <v>1</v>
      </c>
      <c r="BP41" s="183">
        <v>0</v>
      </c>
      <c r="BQ41" s="83">
        <f t="shared" si="19"/>
        <v>0</v>
      </c>
      <c r="BR41" s="150">
        <v>3</v>
      </c>
      <c r="BS41" s="183">
        <v>1</v>
      </c>
      <c r="BT41" s="83">
        <f t="shared" si="20"/>
        <v>0</v>
      </c>
      <c r="BU41" s="150">
        <v>2</v>
      </c>
      <c r="BV41" s="162">
        <v>1</v>
      </c>
      <c r="BW41" s="83">
        <f t="shared" si="21"/>
        <v>0</v>
      </c>
      <c r="BX41" s="191">
        <v>2</v>
      </c>
      <c r="BY41" s="167">
        <v>0</v>
      </c>
      <c r="BZ41" s="83">
        <f t="shared" si="22"/>
        <v>0</v>
      </c>
      <c r="CA41" s="150">
        <v>3</v>
      </c>
      <c r="CB41" s="162">
        <v>1</v>
      </c>
      <c r="CC41" s="83">
        <f t="shared" si="23"/>
        <v>0</v>
      </c>
      <c r="CD41" s="150">
        <v>2</v>
      </c>
      <c r="CE41" s="183">
        <v>1</v>
      </c>
      <c r="CF41" s="83">
        <f t="shared" si="24"/>
        <v>0</v>
      </c>
      <c r="CG41" s="150">
        <v>1</v>
      </c>
      <c r="CH41" s="162">
        <v>0</v>
      </c>
      <c r="CI41" s="83">
        <f t="shared" si="25"/>
        <v>0</v>
      </c>
      <c r="CJ41" s="188">
        <v>2</v>
      </c>
      <c r="CK41" s="189">
        <v>1</v>
      </c>
      <c r="CL41" s="83">
        <f t="shared" si="26"/>
        <v>0</v>
      </c>
      <c r="CM41" s="150">
        <v>2</v>
      </c>
      <c r="CN41" s="183">
        <v>0</v>
      </c>
      <c r="CO41" s="83">
        <f t="shared" si="27"/>
        <v>0</v>
      </c>
      <c r="CP41" s="150">
        <v>3</v>
      </c>
      <c r="CQ41" s="162">
        <v>1</v>
      </c>
      <c r="CR41" s="83">
        <f t="shared" si="28"/>
        <v>0</v>
      </c>
      <c r="CS41" s="150">
        <v>1</v>
      </c>
      <c r="CT41" s="162">
        <v>2</v>
      </c>
      <c r="CU41" s="163">
        <f t="shared" si="29"/>
        <v>0</v>
      </c>
    </row>
    <row r="42" spans="1:99" ht="12.75" customHeight="1">
      <c r="A42" s="7">
        <f t="shared" si="31"/>
        <v>5</v>
      </c>
      <c r="B42" s="220"/>
      <c r="C42" s="79" t="e">
        <f t="shared" si="0"/>
        <v>#N/A</v>
      </c>
      <c r="D42" s="95" t="s">
        <v>76</v>
      </c>
      <c r="E42" s="170" t="s">
        <v>110</v>
      </c>
      <c r="F42" s="149"/>
      <c r="G42" s="111"/>
      <c r="H42" s="108">
        <f t="shared" si="35"/>
        <v>6</v>
      </c>
      <c r="I42" s="1">
        <f t="shared" si="36"/>
        <v>15</v>
      </c>
      <c r="J42" s="223"/>
      <c r="P42" s="149">
        <v>1</v>
      </c>
      <c r="Q42" s="178">
        <v>3</v>
      </c>
      <c r="R42" s="80">
        <f t="shared" si="2"/>
        <v>0</v>
      </c>
      <c r="S42" s="149">
        <v>2</v>
      </c>
      <c r="T42" s="178">
        <v>1</v>
      </c>
      <c r="U42" s="80">
        <f t="shared" si="3"/>
        <v>0</v>
      </c>
      <c r="V42" s="149">
        <v>2</v>
      </c>
      <c r="W42" s="178">
        <v>1</v>
      </c>
      <c r="X42" s="80">
        <f t="shared" si="4"/>
        <v>0</v>
      </c>
      <c r="Y42" s="149">
        <v>1</v>
      </c>
      <c r="Z42" s="178">
        <v>0</v>
      </c>
      <c r="AA42" s="80">
        <f t="shared" si="5"/>
        <v>0</v>
      </c>
      <c r="AB42" s="149">
        <v>2</v>
      </c>
      <c r="AC42" s="178">
        <v>1</v>
      </c>
      <c r="AD42" s="80">
        <f t="shared" si="6"/>
        <v>0</v>
      </c>
      <c r="AE42" s="149">
        <v>2</v>
      </c>
      <c r="AF42" s="178">
        <v>1</v>
      </c>
      <c r="AG42" s="80">
        <f t="shared" si="7"/>
        <v>0</v>
      </c>
      <c r="AH42" s="149">
        <v>2</v>
      </c>
      <c r="AI42" s="178">
        <v>0</v>
      </c>
      <c r="AJ42" s="80">
        <f t="shared" si="8"/>
        <v>0</v>
      </c>
      <c r="AK42" s="149">
        <v>2</v>
      </c>
      <c r="AL42" s="178">
        <v>1</v>
      </c>
      <c r="AM42" s="80">
        <f t="shared" si="9"/>
        <v>0</v>
      </c>
      <c r="AN42" s="149">
        <v>2</v>
      </c>
      <c r="AO42" s="160">
        <v>1</v>
      </c>
      <c r="AP42" s="80">
        <f t="shared" si="10"/>
        <v>0</v>
      </c>
      <c r="AQ42" s="149">
        <v>2</v>
      </c>
      <c r="AR42" s="160">
        <v>0</v>
      </c>
      <c r="AS42" s="80">
        <f t="shared" si="11"/>
        <v>0</v>
      </c>
      <c r="AT42" s="149">
        <v>2</v>
      </c>
      <c r="AU42" s="178">
        <v>1</v>
      </c>
      <c r="AV42" s="80">
        <f t="shared" si="12"/>
        <v>0</v>
      </c>
      <c r="AW42" s="149">
        <v>2</v>
      </c>
      <c r="AX42" s="178">
        <v>0</v>
      </c>
      <c r="AY42" s="80">
        <f t="shared" si="13"/>
        <v>0</v>
      </c>
      <c r="AZ42" s="149">
        <v>2</v>
      </c>
      <c r="BA42" s="160">
        <v>0</v>
      </c>
      <c r="BB42" s="80">
        <f t="shared" si="14"/>
        <v>0</v>
      </c>
      <c r="BC42" s="149">
        <v>2</v>
      </c>
      <c r="BD42" s="178">
        <v>2</v>
      </c>
      <c r="BE42" s="80">
        <f t="shared" si="15"/>
        <v>0</v>
      </c>
      <c r="BF42" s="179">
        <v>3</v>
      </c>
      <c r="BG42" s="180">
        <v>1</v>
      </c>
      <c r="BH42" s="80">
        <f t="shared" si="16"/>
        <v>0</v>
      </c>
      <c r="BI42" s="149">
        <v>1</v>
      </c>
      <c r="BJ42" s="160">
        <v>1</v>
      </c>
      <c r="BK42" s="80">
        <f t="shared" si="17"/>
        <v>0</v>
      </c>
      <c r="BL42" s="149">
        <v>2</v>
      </c>
      <c r="BM42" s="160">
        <v>0</v>
      </c>
      <c r="BN42" s="80">
        <f t="shared" si="18"/>
        <v>0</v>
      </c>
      <c r="BO42" s="149">
        <v>2</v>
      </c>
      <c r="BP42" s="178">
        <v>1</v>
      </c>
      <c r="BQ42" s="80">
        <f t="shared" si="19"/>
        <v>0</v>
      </c>
      <c r="BR42" s="149">
        <v>2</v>
      </c>
      <c r="BS42" s="178">
        <v>2</v>
      </c>
      <c r="BT42" s="80">
        <f t="shared" si="20"/>
        <v>0</v>
      </c>
      <c r="BU42" s="149">
        <v>2</v>
      </c>
      <c r="BV42" s="160">
        <v>1</v>
      </c>
      <c r="BW42" s="80">
        <f t="shared" si="21"/>
        <v>0</v>
      </c>
      <c r="BX42" s="190">
        <v>2</v>
      </c>
      <c r="BY42" s="160">
        <v>0</v>
      </c>
      <c r="BZ42" s="80">
        <f t="shared" si="22"/>
        <v>0</v>
      </c>
      <c r="CA42" s="149">
        <v>2</v>
      </c>
      <c r="CB42" s="160">
        <v>1</v>
      </c>
      <c r="CC42" s="80">
        <f t="shared" si="23"/>
        <v>0</v>
      </c>
      <c r="CD42" s="149">
        <v>2</v>
      </c>
      <c r="CE42" s="178">
        <v>1</v>
      </c>
      <c r="CF42" s="80">
        <f t="shared" si="24"/>
        <v>0</v>
      </c>
      <c r="CG42" s="149">
        <v>1</v>
      </c>
      <c r="CH42" s="160">
        <v>1</v>
      </c>
      <c r="CI42" s="80">
        <f t="shared" si="25"/>
        <v>0</v>
      </c>
      <c r="CJ42" s="149">
        <v>2</v>
      </c>
      <c r="CK42" s="160">
        <v>1</v>
      </c>
      <c r="CL42" s="80">
        <f t="shared" si="26"/>
        <v>0</v>
      </c>
      <c r="CM42" s="149">
        <v>2</v>
      </c>
      <c r="CN42" s="178">
        <v>0</v>
      </c>
      <c r="CO42" s="80">
        <f t="shared" si="27"/>
        <v>0</v>
      </c>
      <c r="CP42" s="149">
        <v>3</v>
      </c>
      <c r="CQ42" s="160">
        <v>1</v>
      </c>
      <c r="CR42" s="80">
        <f t="shared" si="28"/>
        <v>0</v>
      </c>
      <c r="CS42" s="149">
        <v>1</v>
      </c>
      <c r="CT42" s="160">
        <v>2</v>
      </c>
      <c r="CU42" s="161">
        <f t="shared" si="29"/>
        <v>0</v>
      </c>
    </row>
    <row r="43" spans="1:99" ht="12.75" customHeight="1">
      <c r="A43" s="7">
        <f t="shared" si="31"/>
        <v>5</v>
      </c>
      <c r="B43" s="220"/>
      <c r="C43" s="81" t="e">
        <f t="shared" si="0"/>
        <v>#N/A</v>
      </c>
      <c r="D43" s="96" t="s">
        <v>73</v>
      </c>
      <c r="E43" s="171" t="s">
        <v>66</v>
      </c>
      <c r="F43" s="150"/>
      <c r="G43" s="156"/>
      <c r="H43" s="109">
        <f t="shared" si="35"/>
        <v>10</v>
      </c>
      <c r="I43" s="82">
        <f t="shared" si="36"/>
        <v>13</v>
      </c>
      <c r="J43" s="223"/>
      <c r="P43" s="150">
        <v>1</v>
      </c>
      <c r="Q43" s="183">
        <v>3</v>
      </c>
      <c r="R43" s="83">
        <f t="shared" si="2"/>
        <v>0</v>
      </c>
      <c r="S43" s="150">
        <v>1</v>
      </c>
      <c r="T43" s="183">
        <v>3</v>
      </c>
      <c r="U43" s="83">
        <f t="shared" si="3"/>
        <v>0</v>
      </c>
      <c r="V43" s="150">
        <v>1</v>
      </c>
      <c r="W43" s="183">
        <v>2</v>
      </c>
      <c r="X43" s="83">
        <f t="shared" si="4"/>
        <v>0</v>
      </c>
      <c r="Y43" s="150">
        <v>0</v>
      </c>
      <c r="Z43" s="183">
        <v>1</v>
      </c>
      <c r="AA43" s="83">
        <f t="shared" si="5"/>
        <v>0</v>
      </c>
      <c r="AB43" s="150">
        <v>1</v>
      </c>
      <c r="AC43" s="183">
        <v>3</v>
      </c>
      <c r="AD43" s="83">
        <f t="shared" si="6"/>
        <v>0</v>
      </c>
      <c r="AE43" s="150">
        <v>1</v>
      </c>
      <c r="AF43" s="183">
        <v>3</v>
      </c>
      <c r="AG43" s="83">
        <f t="shared" si="7"/>
        <v>0</v>
      </c>
      <c r="AH43" s="150">
        <v>1</v>
      </c>
      <c r="AI43" s="183">
        <v>1</v>
      </c>
      <c r="AJ43" s="83">
        <f t="shared" si="8"/>
        <v>0</v>
      </c>
      <c r="AK43" s="150">
        <v>1</v>
      </c>
      <c r="AL43" s="183">
        <v>1</v>
      </c>
      <c r="AM43" s="83">
        <f t="shared" si="9"/>
        <v>0</v>
      </c>
      <c r="AN43" s="150">
        <v>0</v>
      </c>
      <c r="AO43" s="162">
        <v>3</v>
      </c>
      <c r="AP43" s="83">
        <f t="shared" si="10"/>
        <v>0</v>
      </c>
      <c r="AQ43" s="150">
        <v>1</v>
      </c>
      <c r="AR43" s="162">
        <v>3</v>
      </c>
      <c r="AS43" s="83">
        <f t="shared" si="11"/>
        <v>0</v>
      </c>
      <c r="AT43" s="150">
        <v>0</v>
      </c>
      <c r="AU43" s="183">
        <v>3</v>
      </c>
      <c r="AV43" s="83">
        <f t="shared" si="12"/>
        <v>0</v>
      </c>
      <c r="AW43" s="150">
        <v>1</v>
      </c>
      <c r="AX43" s="183">
        <v>3</v>
      </c>
      <c r="AY43" s="83">
        <f t="shared" si="13"/>
        <v>0</v>
      </c>
      <c r="AZ43" s="150">
        <v>1</v>
      </c>
      <c r="BA43" s="162">
        <v>3</v>
      </c>
      <c r="BB43" s="83">
        <f t="shared" si="14"/>
        <v>0</v>
      </c>
      <c r="BC43" s="150">
        <v>1</v>
      </c>
      <c r="BD43" s="183">
        <v>3</v>
      </c>
      <c r="BE43" s="83">
        <f t="shared" si="15"/>
        <v>0</v>
      </c>
      <c r="BF43" s="184">
        <v>1</v>
      </c>
      <c r="BG43" s="185">
        <v>4</v>
      </c>
      <c r="BH43" s="83">
        <f t="shared" si="16"/>
        <v>0</v>
      </c>
      <c r="BI43" s="150">
        <v>1</v>
      </c>
      <c r="BJ43" s="162">
        <v>3</v>
      </c>
      <c r="BK43" s="83">
        <f t="shared" si="17"/>
        <v>0</v>
      </c>
      <c r="BL43" s="150">
        <v>1</v>
      </c>
      <c r="BM43" s="162">
        <v>2</v>
      </c>
      <c r="BN43" s="83">
        <f t="shared" si="18"/>
        <v>0</v>
      </c>
      <c r="BO43" s="150">
        <v>1</v>
      </c>
      <c r="BP43" s="183">
        <v>3</v>
      </c>
      <c r="BQ43" s="83">
        <f t="shared" si="19"/>
        <v>0</v>
      </c>
      <c r="BR43" s="150">
        <v>1</v>
      </c>
      <c r="BS43" s="183">
        <v>3</v>
      </c>
      <c r="BT43" s="83">
        <f t="shared" si="20"/>
        <v>0</v>
      </c>
      <c r="BU43" s="150">
        <v>1</v>
      </c>
      <c r="BV43" s="162">
        <v>3</v>
      </c>
      <c r="BW43" s="83">
        <f t="shared" si="21"/>
        <v>0</v>
      </c>
      <c r="BX43" s="191">
        <v>0</v>
      </c>
      <c r="BY43" s="167">
        <v>3</v>
      </c>
      <c r="BZ43" s="83">
        <f t="shared" si="22"/>
        <v>0</v>
      </c>
      <c r="CA43" s="150">
        <v>1</v>
      </c>
      <c r="CB43" s="162">
        <v>3</v>
      </c>
      <c r="CC43" s="83">
        <f t="shared" si="23"/>
        <v>0</v>
      </c>
      <c r="CD43" s="150">
        <v>1</v>
      </c>
      <c r="CE43" s="183">
        <v>1</v>
      </c>
      <c r="CF43" s="83">
        <f t="shared" si="24"/>
        <v>0</v>
      </c>
      <c r="CG43" s="150">
        <v>0</v>
      </c>
      <c r="CH43" s="162">
        <v>2</v>
      </c>
      <c r="CI43" s="83">
        <f t="shared" si="25"/>
        <v>0</v>
      </c>
      <c r="CJ43" s="188">
        <v>1</v>
      </c>
      <c r="CK43" s="189">
        <v>3</v>
      </c>
      <c r="CL43" s="83">
        <f t="shared" si="26"/>
        <v>0</v>
      </c>
      <c r="CM43" s="150">
        <v>0</v>
      </c>
      <c r="CN43" s="183">
        <v>2</v>
      </c>
      <c r="CO43" s="83">
        <f t="shared" si="27"/>
        <v>0</v>
      </c>
      <c r="CP43" s="150">
        <v>1</v>
      </c>
      <c r="CQ43" s="162">
        <v>3</v>
      </c>
      <c r="CR43" s="83">
        <f t="shared" si="28"/>
        <v>0</v>
      </c>
      <c r="CS43" s="150">
        <v>1</v>
      </c>
      <c r="CT43" s="162">
        <v>4</v>
      </c>
      <c r="CU43" s="163">
        <f t="shared" si="29"/>
        <v>0</v>
      </c>
    </row>
    <row r="44" spans="1:99" ht="12.75" customHeight="1">
      <c r="A44" s="7">
        <f t="shared" si="31"/>
        <v>5</v>
      </c>
      <c r="B44" s="220"/>
      <c r="C44" s="79" t="e">
        <f t="shared" si="0"/>
        <v>#N/A</v>
      </c>
      <c r="D44" s="95" t="s">
        <v>72</v>
      </c>
      <c r="E44" s="170" t="s">
        <v>67</v>
      </c>
      <c r="F44" s="149"/>
      <c r="G44" s="111"/>
      <c r="H44" s="108">
        <f t="shared" si="35"/>
        <v>9</v>
      </c>
      <c r="I44" s="1">
        <f t="shared" si="36"/>
        <v>11</v>
      </c>
      <c r="J44" s="223"/>
      <c r="P44" s="149">
        <v>1</v>
      </c>
      <c r="Q44" s="178">
        <v>3</v>
      </c>
      <c r="R44" s="80">
        <f t="shared" si="2"/>
        <v>0</v>
      </c>
      <c r="S44" s="149">
        <v>1</v>
      </c>
      <c r="T44" s="178">
        <v>2</v>
      </c>
      <c r="U44" s="80">
        <f t="shared" si="3"/>
        <v>0</v>
      </c>
      <c r="V44" s="149">
        <v>1</v>
      </c>
      <c r="W44" s="178">
        <v>2</v>
      </c>
      <c r="X44" s="80">
        <f t="shared" si="4"/>
        <v>0</v>
      </c>
      <c r="Y44" s="149">
        <v>0</v>
      </c>
      <c r="Z44" s="178">
        <v>0</v>
      </c>
      <c r="AA44" s="80">
        <f t="shared" si="5"/>
        <v>0</v>
      </c>
      <c r="AB44" s="149">
        <v>1</v>
      </c>
      <c r="AC44" s="178">
        <v>3</v>
      </c>
      <c r="AD44" s="80">
        <f t="shared" si="6"/>
        <v>0</v>
      </c>
      <c r="AE44" s="149">
        <v>1</v>
      </c>
      <c r="AF44" s="178">
        <v>2</v>
      </c>
      <c r="AG44" s="80">
        <f t="shared" si="7"/>
        <v>0</v>
      </c>
      <c r="AH44" s="149">
        <v>1</v>
      </c>
      <c r="AI44" s="178">
        <v>1</v>
      </c>
      <c r="AJ44" s="80">
        <f t="shared" si="8"/>
        <v>0</v>
      </c>
      <c r="AK44" s="149">
        <v>2</v>
      </c>
      <c r="AL44" s="178">
        <v>2</v>
      </c>
      <c r="AM44" s="80">
        <f t="shared" si="9"/>
        <v>0</v>
      </c>
      <c r="AN44" s="149">
        <v>1</v>
      </c>
      <c r="AO44" s="160">
        <v>3</v>
      </c>
      <c r="AP44" s="80">
        <f t="shared" si="10"/>
        <v>0</v>
      </c>
      <c r="AQ44" s="149">
        <v>0</v>
      </c>
      <c r="AR44" s="160">
        <v>2</v>
      </c>
      <c r="AS44" s="80">
        <f t="shared" si="11"/>
        <v>0</v>
      </c>
      <c r="AT44" s="149">
        <v>1</v>
      </c>
      <c r="AU44" s="178">
        <v>2</v>
      </c>
      <c r="AV44" s="80">
        <f t="shared" si="12"/>
        <v>0</v>
      </c>
      <c r="AW44" s="149">
        <v>0</v>
      </c>
      <c r="AX44" s="178">
        <v>2</v>
      </c>
      <c r="AY44" s="80">
        <f t="shared" si="13"/>
        <v>0</v>
      </c>
      <c r="AZ44" s="149">
        <v>0</v>
      </c>
      <c r="BA44" s="160">
        <v>2</v>
      </c>
      <c r="BB44" s="80">
        <f t="shared" si="14"/>
        <v>0</v>
      </c>
      <c r="BC44" s="149">
        <v>2</v>
      </c>
      <c r="BD44" s="178">
        <v>1</v>
      </c>
      <c r="BE44" s="80">
        <f t="shared" si="15"/>
        <v>0</v>
      </c>
      <c r="BF44" s="179">
        <v>1</v>
      </c>
      <c r="BG44" s="180">
        <v>3</v>
      </c>
      <c r="BH44" s="80">
        <f t="shared" si="16"/>
        <v>0</v>
      </c>
      <c r="BI44" s="149">
        <v>1</v>
      </c>
      <c r="BJ44" s="160">
        <v>2</v>
      </c>
      <c r="BK44" s="80">
        <f t="shared" si="17"/>
        <v>0</v>
      </c>
      <c r="BL44" s="149">
        <v>1</v>
      </c>
      <c r="BM44" s="160">
        <v>2</v>
      </c>
      <c r="BN44" s="80">
        <f t="shared" si="18"/>
        <v>0</v>
      </c>
      <c r="BO44" s="149">
        <v>1</v>
      </c>
      <c r="BP44" s="178">
        <v>2</v>
      </c>
      <c r="BQ44" s="80">
        <f t="shared" si="19"/>
        <v>0</v>
      </c>
      <c r="BR44" s="149">
        <v>2</v>
      </c>
      <c r="BS44" s="178">
        <v>1</v>
      </c>
      <c r="BT44" s="80">
        <f t="shared" si="20"/>
        <v>0</v>
      </c>
      <c r="BU44" s="149">
        <v>1</v>
      </c>
      <c r="BV44" s="160">
        <v>2</v>
      </c>
      <c r="BW44" s="80">
        <f t="shared" si="21"/>
        <v>0</v>
      </c>
      <c r="BX44" s="190">
        <v>1</v>
      </c>
      <c r="BY44" s="160">
        <v>2</v>
      </c>
      <c r="BZ44" s="80">
        <f t="shared" si="22"/>
        <v>0</v>
      </c>
      <c r="CA44" s="149">
        <v>2</v>
      </c>
      <c r="CB44" s="160">
        <v>2</v>
      </c>
      <c r="CC44" s="80">
        <f t="shared" si="23"/>
        <v>0</v>
      </c>
      <c r="CD44" s="149">
        <v>2</v>
      </c>
      <c r="CE44" s="178">
        <v>1</v>
      </c>
      <c r="CF44" s="80">
        <f t="shared" si="24"/>
        <v>0</v>
      </c>
      <c r="CG44" s="149">
        <v>1</v>
      </c>
      <c r="CH44" s="160">
        <v>1</v>
      </c>
      <c r="CI44" s="80">
        <f t="shared" si="25"/>
        <v>0</v>
      </c>
      <c r="CJ44" s="149">
        <v>1</v>
      </c>
      <c r="CK44" s="160">
        <v>1</v>
      </c>
      <c r="CL44" s="80">
        <f t="shared" si="26"/>
        <v>0</v>
      </c>
      <c r="CM44" s="149">
        <v>0</v>
      </c>
      <c r="CN44" s="178">
        <v>1</v>
      </c>
      <c r="CO44" s="80">
        <f t="shared" si="27"/>
        <v>0</v>
      </c>
      <c r="CP44" s="149">
        <v>1</v>
      </c>
      <c r="CQ44" s="160">
        <v>2</v>
      </c>
      <c r="CR44" s="80">
        <f t="shared" si="28"/>
        <v>0</v>
      </c>
      <c r="CS44" s="149">
        <v>1</v>
      </c>
      <c r="CT44" s="160">
        <v>1</v>
      </c>
      <c r="CU44" s="161">
        <f t="shared" si="29"/>
        <v>0</v>
      </c>
    </row>
    <row r="45" spans="1:99" ht="12.75" customHeight="1">
      <c r="A45" s="7">
        <f t="shared" si="31"/>
        <v>5</v>
      </c>
      <c r="B45" s="220"/>
      <c r="C45" s="81" t="e">
        <f t="shared" si="0"/>
        <v>#N/A</v>
      </c>
      <c r="D45" s="96" t="s">
        <v>77</v>
      </c>
      <c r="E45" s="171" t="s">
        <v>108</v>
      </c>
      <c r="F45" s="150"/>
      <c r="G45" s="156"/>
      <c r="H45" s="109">
        <f t="shared" si="35"/>
        <v>5</v>
      </c>
      <c r="I45" s="82">
        <f t="shared" si="36"/>
        <v>8</v>
      </c>
      <c r="J45" s="223"/>
      <c r="P45" s="150">
        <v>1</v>
      </c>
      <c r="Q45" s="183">
        <v>3</v>
      </c>
      <c r="R45" s="83">
        <f t="shared" si="2"/>
        <v>0</v>
      </c>
      <c r="S45" s="150">
        <v>1</v>
      </c>
      <c r="T45" s="183">
        <v>0</v>
      </c>
      <c r="U45" s="83">
        <f t="shared" si="3"/>
        <v>0</v>
      </c>
      <c r="V45" s="150">
        <v>1</v>
      </c>
      <c r="W45" s="183">
        <v>0</v>
      </c>
      <c r="X45" s="83">
        <f t="shared" si="4"/>
        <v>0</v>
      </c>
      <c r="Y45" s="150">
        <v>1</v>
      </c>
      <c r="Z45" s="183">
        <v>0</v>
      </c>
      <c r="AA45" s="83">
        <f t="shared" si="5"/>
        <v>0</v>
      </c>
      <c r="AB45" s="150">
        <v>2</v>
      </c>
      <c r="AC45" s="183">
        <v>1</v>
      </c>
      <c r="AD45" s="83">
        <f t="shared" si="6"/>
        <v>0</v>
      </c>
      <c r="AE45" s="150">
        <v>2</v>
      </c>
      <c r="AF45" s="183">
        <v>0</v>
      </c>
      <c r="AG45" s="83">
        <f t="shared" si="7"/>
        <v>0</v>
      </c>
      <c r="AH45" s="150">
        <v>2</v>
      </c>
      <c r="AI45" s="183">
        <v>1</v>
      </c>
      <c r="AJ45" s="83">
        <f t="shared" si="8"/>
        <v>0</v>
      </c>
      <c r="AK45" s="150">
        <v>3</v>
      </c>
      <c r="AL45" s="183">
        <v>2</v>
      </c>
      <c r="AM45" s="83">
        <f t="shared" si="9"/>
        <v>0</v>
      </c>
      <c r="AN45" s="150">
        <v>2</v>
      </c>
      <c r="AO45" s="162">
        <v>0</v>
      </c>
      <c r="AP45" s="83">
        <f t="shared" si="10"/>
        <v>0</v>
      </c>
      <c r="AQ45" s="150">
        <v>1</v>
      </c>
      <c r="AR45" s="162">
        <v>2</v>
      </c>
      <c r="AS45" s="83">
        <f t="shared" si="11"/>
        <v>0</v>
      </c>
      <c r="AT45" s="150">
        <v>3</v>
      </c>
      <c r="AU45" s="183">
        <v>0</v>
      </c>
      <c r="AV45" s="83">
        <f t="shared" si="12"/>
        <v>0</v>
      </c>
      <c r="AW45" s="150">
        <v>1</v>
      </c>
      <c r="AX45" s="183">
        <v>2</v>
      </c>
      <c r="AY45" s="83">
        <f t="shared" si="13"/>
        <v>0</v>
      </c>
      <c r="AZ45" s="150">
        <v>1</v>
      </c>
      <c r="BA45" s="162">
        <v>2</v>
      </c>
      <c r="BB45" s="83">
        <f t="shared" si="14"/>
        <v>0</v>
      </c>
      <c r="BC45" s="150">
        <v>2</v>
      </c>
      <c r="BD45" s="183">
        <v>2</v>
      </c>
      <c r="BE45" s="83">
        <f t="shared" si="15"/>
        <v>0</v>
      </c>
      <c r="BF45" s="184">
        <v>1</v>
      </c>
      <c r="BG45" s="185">
        <v>1</v>
      </c>
      <c r="BH45" s="83">
        <f t="shared" si="16"/>
        <v>0</v>
      </c>
      <c r="BI45" s="150">
        <v>2</v>
      </c>
      <c r="BJ45" s="162">
        <v>1</v>
      </c>
      <c r="BK45" s="83">
        <f t="shared" si="17"/>
        <v>0</v>
      </c>
      <c r="BL45" s="150">
        <v>1</v>
      </c>
      <c r="BM45" s="162">
        <v>0</v>
      </c>
      <c r="BN45" s="83">
        <f t="shared" si="18"/>
        <v>0</v>
      </c>
      <c r="BO45" s="150">
        <v>2</v>
      </c>
      <c r="BP45" s="183">
        <v>0</v>
      </c>
      <c r="BQ45" s="83">
        <f t="shared" si="19"/>
        <v>0</v>
      </c>
      <c r="BR45" s="150">
        <v>2</v>
      </c>
      <c r="BS45" s="183">
        <v>2</v>
      </c>
      <c r="BT45" s="83">
        <f t="shared" si="20"/>
        <v>0</v>
      </c>
      <c r="BU45" s="150">
        <v>2</v>
      </c>
      <c r="BV45" s="162">
        <v>1</v>
      </c>
      <c r="BW45" s="83">
        <f t="shared" si="21"/>
        <v>0</v>
      </c>
      <c r="BX45" s="191">
        <v>1</v>
      </c>
      <c r="BY45" s="167">
        <v>0</v>
      </c>
      <c r="BZ45" s="83">
        <f t="shared" si="22"/>
        <v>0</v>
      </c>
      <c r="CA45" s="150">
        <v>1</v>
      </c>
      <c r="CB45" s="162">
        <v>1</v>
      </c>
      <c r="CC45" s="83">
        <f t="shared" si="23"/>
        <v>0</v>
      </c>
      <c r="CD45" s="150">
        <v>1</v>
      </c>
      <c r="CE45" s="183">
        <v>2</v>
      </c>
      <c r="CF45" s="83">
        <f t="shared" si="24"/>
        <v>0</v>
      </c>
      <c r="CG45" s="150">
        <v>4</v>
      </c>
      <c r="CH45" s="162">
        <v>0</v>
      </c>
      <c r="CI45" s="83">
        <f t="shared" si="25"/>
        <v>0</v>
      </c>
      <c r="CJ45" s="188">
        <v>1</v>
      </c>
      <c r="CK45" s="189">
        <v>1</v>
      </c>
      <c r="CL45" s="83">
        <f t="shared" si="26"/>
        <v>0</v>
      </c>
      <c r="CM45" s="150">
        <v>2</v>
      </c>
      <c r="CN45" s="183">
        <v>0</v>
      </c>
      <c r="CO45" s="83">
        <f t="shared" si="27"/>
        <v>0</v>
      </c>
      <c r="CP45" s="150">
        <v>2</v>
      </c>
      <c r="CQ45" s="162">
        <v>1</v>
      </c>
      <c r="CR45" s="83">
        <f t="shared" si="28"/>
        <v>0</v>
      </c>
      <c r="CS45" s="150">
        <v>1</v>
      </c>
      <c r="CT45" s="162">
        <v>1</v>
      </c>
      <c r="CU45" s="163">
        <f t="shared" si="29"/>
        <v>0</v>
      </c>
    </row>
    <row r="46" spans="1:99" ht="12.75" customHeight="1">
      <c r="A46" s="7">
        <f t="shared" si="31"/>
        <v>5</v>
      </c>
      <c r="B46" s="220"/>
      <c r="C46" s="79" t="e">
        <f t="shared" si="0"/>
        <v>#N/A</v>
      </c>
      <c r="D46" s="95" t="s">
        <v>81</v>
      </c>
      <c r="E46" s="170" t="s">
        <v>71</v>
      </c>
      <c r="F46" s="149"/>
      <c r="G46" s="111"/>
      <c r="H46" s="108">
        <f t="shared" si="35"/>
        <v>7</v>
      </c>
      <c r="I46" s="1">
        <f t="shared" si="36"/>
        <v>16</v>
      </c>
      <c r="J46" s="223"/>
      <c r="P46" s="149">
        <v>1</v>
      </c>
      <c r="Q46" s="178">
        <v>3</v>
      </c>
      <c r="R46" s="80">
        <f t="shared" si="2"/>
        <v>0</v>
      </c>
      <c r="S46" s="149">
        <v>2</v>
      </c>
      <c r="T46" s="178">
        <v>2</v>
      </c>
      <c r="U46" s="80">
        <f t="shared" si="3"/>
        <v>0</v>
      </c>
      <c r="V46" s="149">
        <v>2</v>
      </c>
      <c r="W46" s="178">
        <v>2</v>
      </c>
      <c r="X46" s="80">
        <f t="shared" si="4"/>
        <v>0</v>
      </c>
      <c r="Y46" s="149">
        <v>1</v>
      </c>
      <c r="Z46" s="178">
        <v>3</v>
      </c>
      <c r="AA46" s="80">
        <f t="shared" si="5"/>
        <v>0</v>
      </c>
      <c r="AB46" s="149">
        <v>1</v>
      </c>
      <c r="AC46" s="178">
        <v>1</v>
      </c>
      <c r="AD46" s="80">
        <f t="shared" si="6"/>
        <v>0</v>
      </c>
      <c r="AE46" s="149">
        <v>1</v>
      </c>
      <c r="AF46" s="178">
        <v>2</v>
      </c>
      <c r="AG46" s="80">
        <f t="shared" si="7"/>
        <v>0</v>
      </c>
      <c r="AH46" s="149">
        <v>1</v>
      </c>
      <c r="AI46" s="178">
        <v>1</v>
      </c>
      <c r="AJ46" s="80">
        <f t="shared" si="8"/>
        <v>0</v>
      </c>
      <c r="AK46" s="149">
        <v>1</v>
      </c>
      <c r="AL46" s="178">
        <v>2</v>
      </c>
      <c r="AM46" s="80">
        <f t="shared" si="9"/>
        <v>0</v>
      </c>
      <c r="AN46" s="149">
        <v>2</v>
      </c>
      <c r="AO46" s="160">
        <v>2</v>
      </c>
      <c r="AP46" s="80">
        <f t="shared" si="10"/>
        <v>0</v>
      </c>
      <c r="AQ46" s="149">
        <v>1</v>
      </c>
      <c r="AR46" s="160">
        <v>1</v>
      </c>
      <c r="AS46" s="80">
        <f t="shared" si="11"/>
        <v>0</v>
      </c>
      <c r="AT46" s="149">
        <v>2</v>
      </c>
      <c r="AU46" s="178">
        <v>1</v>
      </c>
      <c r="AV46" s="80">
        <f t="shared" si="12"/>
        <v>0</v>
      </c>
      <c r="AW46" s="149">
        <v>1</v>
      </c>
      <c r="AX46" s="178">
        <v>1</v>
      </c>
      <c r="AY46" s="80">
        <f t="shared" si="13"/>
        <v>0</v>
      </c>
      <c r="AZ46" s="149">
        <v>1</v>
      </c>
      <c r="BA46" s="160">
        <v>1</v>
      </c>
      <c r="BB46" s="80">
        <f t="shared" si="14"/>
        <v>0</v>
      </c>
      <c r="BC46" s="149">
        <v>2</v>
      </c>
      <c r="BD46" s="178">
        <v>2</v>
      </c>
      <c r="BE46" s="80">
        <f t="shared" si="15"/>
        <v>0</v>
      </c>
      <c r="BF46" s="179">
        <v>1</v>
      </c>
      <c r="BG46" s="180">
        <v>2</v>
      </c>
      <c r="BH46" s="80">
        <f t="shared" si="16"/>
        <v>0</v>
      </c>
      <c r="BI46" s="149">
        <v>1</v>
      </c>
      <c r="BJ46" s="160">
        <v>2</v>
      </c>
      <c r="BK46" s="80">
        <f t="shared" si="17"/>
        <v>0</v>
      </c>
      <c r="BL46" s="149">
        <v>1</v>
      </c>
      <c r="BM46" s="160">
        <v>2</v>
      </c>
      <c r="BN46" s="80">
        <f t="shared" si="18"/>
        <v>0</v>
      </c>
      <c r="BO46" s="149">
        <v>1</v>
      </c>
      <c r="BP46" s="178">
        <v>2</v>
      </c>
      <c r="BQ46" s="80">
        <f t="shared" si="19"/>
        <v>0</v>
      </c>
      <c r="BR46" s="149">
        <v>2</v>
      </c>
      <c r="BS46" s="178">
        <v>2</v>
      </c>
      <c r="BT46" s="80">
        <f t="shared" si="20"/>
        <v>0</v>
      </c>
      <c r="BU46" s="149">
        <v>2</v>
      </c>
      <c r="BV46" s="160">
        <v>1</v>
      </c>
      <c r="BW46" s="80">
        <f t="shared" si="21"/>
        <v>0</v>
      </c>
      <c r="BX46" s="190">
        <v>1</v>
      </c>
      <c r="BY46" s="160">
        <v>1</v>
      </c>
      <c r="BZ46" s="80">
        <f t="shared" si="22"/>
        <v>0</v>
      </c>
      <c r="CA46" s="149">
        <v>1</v>
      </c>
      <c r="CB46" s="160">
        <v>2</v>
      </c>
      <c r="CC46" s="80">
        <f t="shared" si="23"/>
        <v>0</v>
      </c>
      <c r="CD46" s="149">
        <v>3</v>
      </c>
      <c r="CE46" s="178">
        <v>2</v>
      </c>
      <c r="CF46" s="80">
        <f t="shared" si="24"/>
        <v>0</v>
      </c>
      <c r="CG46" s="149">
        <v>1</v>
      </c>
      <c r="CH46" s="160">
        <v>0</v>
      </c>
      <c r="CI46" s="80">
        <f t="shared" si="25"/>
        <v>0</v>
      </c>
      <c r="CJ46" s="149">
        <v>1</v>
      </c>
      <c r="CK46" s="160">
        <v>1</v>
      </c>
      <c r="CL46" s="80">
        <f t="shared" si="26"/>
        <v>0</v>
      </c>
      <c r="CM46" s="149">
        <v>1</v>
      </c>
      <c r="CN46" s="178">
        <v>1</v>
      </c>
      <c r="CO46" s="80">
        <f t="shared" si="27"/>
        <v>0</v>
      </c>
      <c r="CP46" s="149">
        <v>2</v>
      </c>
      <c r="CQ46" s="160">
        <v>1</v>
      </c>
      <c r="CR46" s="80">
        <f t="shared" si="28"/>
        <v>0</v>
      </c>
      <c r="CS46" s="149">
        <v>1</v>
      </c>
      <c r="CT46" s="160">
        <v>2</v>
      </c>
      <c r="CU46" s="161">
        <f t="shared" si="29"/>
        <v>0</v>
      </c>
    </row>
    <row r="47" spans="1:99" ht="14.25" customHeight="1">
      <c r="A47" s="7">
        <f t="shared" si="31"/>
        <v>5</v>
      </c>
      <c r="B47" s="221"/>
      <c r="C47" s="84" t="e">
        <f t="shared" si="0"/>
        <v>#N/A</v>
      </c>
      <c r="D47" s="97" t="s">
        <v>109</v>
      </c>
      <c r="E47" s="107" t="s">
        <v>78</v>
      </c>
      <c r="F47" s="151"/>
      <c r="G47" s="157"/>
      <c r="H47" s="110">
        <f t="shared" si="35"/>
        <v>12</v>
      </c>
      <c r="I47" s="85">
        <f t="shared" si="36"/>
        <v>4</v>
      </c>
      <c r="J47" s="224"/>
      <c r="K47" s="86"/>
      <c r="L47" s="86"/>
      <c r="M47" s="86"/>
      <c r="N47" s="86"/>
      <c r="O47" s="86"/>
      <c r="P47" s="151">
        <v>1</v>
      </c>
      <c r="Q47" s="153">
        <v>3</v>
      </c>
      <c r="R47" s="87">
        <f t="shared" si="2"/>
        <v>0</v>
      </c>
      <c r="S47" s="151">
        <v>0</v>
      </c>
      <c r="T47" s="153">
        <v>2</v>
      </c>
      <c r="U47" s="87">
        <f t="shared" si="3"/>
        <v>0</v>
      </c>
      <c r="V47" s="151">
        <v>1</v>
      </c>
      <c r="W47" s="153">
        <v>2</v>
      </c>
      <c r="X47" s="87">
        <f t="shared" si="4"/>
        <v>0</v>
      </c>
      <c r="Y47" s="151">
        <v>0</v>
      </c>
      <c r="Z47" s="153">
        <v>2</v>
      </c>
      <c r="AA47" s="87">
        <f t="shared" si="5"/>
        <v>0</v>
      </c>
      <c r="AB47" s="151">
        <v>1</v>
      </c>
      <c r="AC47" s="153">
        <v>2</v>
      </c>
      <c r="AD47" s="87">
        <f t="shared" si="6"/>
        <v>0</v>
      </c>
      <c r="AE47" s="151">
        <v>1</v>
      </c>
      <c r="AF47" s="153">
        <v>2</v>
      </c>
      <c r="AG47" s="87">
        <f t="shared" si="7"/>
        <v>0</v>
      </c>
      <c r="AH47" s="151">
        <v>1</v>
      </c>
      <c r="AI47" s="153">
        <v>4</v>
      </c>
      <c r="AJ47" s="87">
        <f t="shared" si="8"/>
        <v>0</v>
      </c>
      <c r="AK47" s="151">
        <v>1</v>
      </c>
      <c r="AL47" s="153">
        <v>3</v>
      </c>
      <c r="AM47" s="87">
        <f t="shared" si="9"/>
        <v>0</v>
      </c>
      <c r="AN47" s="151">
        <v>1</v>
      </c>
      <c r="AO47" s="153">
        <v>3</v>
      </c>
      <c r="AP47" s="87">
        <f t="shared" si="10"/>
        <v>0</v>
      </c>
      <c r="AQ47" s="151">
        <v>2</v>
      </c>
      <c r="AR47" s="153">
        <v>1</v>
      </c>
      <c r="AS47" s="87">
        <f t="shared" si="11"/>
        <v>0</v>
      </c>
      <c r="AT47" s="151">
        <v>0</v>
      </c>
      <c r="AU47" s="153">
        <v>2</v>
      </c>
      <c r="AV47" s="87">
        <f t="shared" si="12"/>
        <v>0</v>
      </c>
      <c r="AW47" s="151">
        <v>2</v>
      </c>
      <c r="AX47" s="153">
        <v>1</v>
      </c>
      <c r="AY47" s="87">
        <f t="shared" si="13"/>
        <v>0</v>
      </c>
      <c r="AZ47" s="151">
        <v>2</v>
      </c>
      <c r="BA47" s="153">
        <v>1</v>
      </c>
      <c r="BB47" s="87">
        <f t="shared" si="14"/>
        <v>0</v>
      </c>
      <c r="BC47" s="151">
        <v>1</v>
      </c>
      <c r="BD47" s="153">
        <v>2</v>
      </c>
      <c r="BE47" s="87">
        <f t="shared" si="15"/>
        <v>0</v>
      </c>
      <c r="BF47" s="192">
        <v>0</v>
      </c>
      <c r="BG47" s="193">
        <v>3</v>
      </c>
      <c r="BH47" s="87">
        <f t="shared" si="16"/>
        <v>0</v>
      </c>
      <c r="BI47" s="151">
        <v>1</v>
      </c>
      <c r="BJ47" s="153">
        <v>3</v>
      </c>
      <c r="BK47" s="87">
        <f t="shared" si="17"/>
        <v>0</v>
      </c>
      <c r="BL47" s="151">
        <v>1</v>
      </c>
      <c r="BM47" s="153">
        <v>2</v>
      </c>
      <c r="BN47" s="87">
        <f t="shared" si="18"/>
        <v>0</v>
      </c>
      <c r="BO47" s="151">
        <v>1</v>
      </c>
      <c r="BP47" s="153">
        <v>2</v>
      </c>
      <c r="BQ47" s="87">
        <f t="shared" si="19"/>
        <v>0</v>
      </c>
      <c r="BR47" s="151">
        <v>1</v>
      </c>
      <c r="BS47" s="153">
        <v>2</v>
      </c>
      <c r="BT47" s="87">
        <f t="shared" si="20"/>
        <v>0</v>
      </c>
      <c r="BU47" s="151">
        <v>1</v>
      </c>
      <c r="BV47" s="153">
        <v>3</v>
      </c>
      <c r="BW47" s="87">
        <f t="shared" si="21"/>
        <v>0</v>
      </c>
      <c r="BX47" s="198">
        <v>1</v>
      </c>
      <c r="BY47" s="101">
        <v>2</v>
      </c>
      <c r="BZ47" s="87">
        <f t="shared" si="22"/>
        <v>0</v>
      </c>
      <c r="CA47" s="151">
        <v>1</v>
      </c>
      <c r="CB47" s="153">
        <v>3</v>
      </c>
      <c r="CC47" s="87">
        <f t="shared" si="23"/>
        <v>0</v>
      </c>
      <c r="CD47" s="151">
        <v>0</v>
      </c>
      <c r="CE47" s="153">
        <v>3</v>
      </c>
      <c r="CF47" s="87">
        <f t="shared" si="24"/>
        <v>0</v>
      </c>
      <c r="CG47" s="151">
        <v>0</v>
      </c>
      <c r="CH47" s="153">
        <v>2</v>
      </c>
      <c r="CI47" s="87">
        <f t="shared" si="25"/>
        <v>0</v>
      </c>
      <c r="CJ47" s="196">
        <v>1</v>
      </c>
      <c r="CK47" s="197">
        <v>2</v>
      </c>
      <c r="CL47" s="87">
        <f t="shared" si="26"/>
        <v>0</v>
      </c>
      <c r="CM47" s="151">
        <v>1</v>
      </c>
      <c r="CN47" s="153">
        <v>3</v>
      </c>
      <c r="CO47" s="87">
        <f t="shared" si="27"/>
        <v>0</v>
      </c>
      <c r="CP47" s="151">
        <v>1</v>
      </c>
      <c r="CQ47" s="153">
        <v>3</v>
      </c>
      <c r="CR47" s="87">
        <f t="shared" si="28"/>
        <v>0</v>
      </c>
      <c r="CS47" s="151">
        <v>1</v>
      </c>
      <c r="CT47" s="153">
        <v>1</v>
      </c>
      <c r="CU47" s="164">
        <f t="shared" si="29"/>
        <v>0</v>
      </c>
    </row>
    <row r="48" spans="1:99" ht="12.75" customHeight="1">
      <c r="A48" s="7">
        <f t="shared" si="31"/>
        <v>6</v>
      </c>
      <c r="B48" s="231">
        <v>6</v>
      </c>
      <c r="C48" s="141" t="e">
        <f t="shared" si="0"/>
        <v>#N/A</v>
      </c>
      <c r="D48" s="116" t="s">
        <v>66</v>
      </c>
      <c r="E48" s="117" t="s">
        <v>75</v>
      </c>
      <c r="F48" s="150"/>
      <c r="G48" s="156"/>
      <c r="H48" s="118">
        <f t="shared" si="35"/>
        <v>13</v>
      </c>
      <c r="I48" s="119">
        <f t="shared" si="36"/>
        <v>17</v>
      </c>
      <c r="J48" s="222" t="str">
        <f>IF(SUM(H48:I56)&lt;&gt;171,"F e h l e r","")</f>
        <v/>
      </c>
      <c r="K48" s="115"/>
      <c r="L48" s="115"/>
      <c r="M48" s="115"/>
      <c r="N48" s="115"/>
      <c r="O48" s="115"/>
      <c r="P48" s="150">
        <v>1</v>
      </c>
      <c r="Q48" s="183">
        <v>3</v>
      </c>
      <c r="R48" s="120">
        <f t="shared" si="2"/>
        <v>0</v>
      </c>
      <c r="S48" s="150">
        <v>4</v>
      </c>
      <c r="T48" s="183">
        <v>2</v>
      </c>
      <c r="U48" s="120">
        <f t="shared" si="3"/>
        <v>0</v>
      </c>
      <c r="V48" s="150">
        <v>3</v>
      </c>
      <c r="W48" s="183">
        <v>1</v>
      </c>
      <c r="X48" s="120">
        <f t="shared" si="4"/>
        <v>0</v>
      </c>
      <c r="Y48" s="150">
        <v>3</v>
      </c>
      <c r="Z48" s="183">
        <v>0</v>
      </c>
      <c r="AA48" s="120">
        <f t="shared" si="5"/>
        <v>0</v>
      </c>
      <c r="AB48" s="150">
        <v>3</v>
      </c>
      <c r="AC48" s="183">
        <v>2</v>
      </c>
      <c r="AD48" s="120">
        <f t="shared" si="6"/>
        <v>0</v>
      </c>
      <c r="AE48" s="150">
        <v>3</v>
      </c>
      <c r="AF48" s="183">
        <v>1</v>
      </c>
      <c r="AG48" s="120">
        <f t="shared" si="7"/>
        <v>0</v>
      </c>
      <c r="AH48" s="150">
        <v>3</v>
      </c>
      <c r="AI48" s="183">
        <v>1</v>
      </c>
      <c r="AJ48" s="120">
        <f t="shared" si="8"/>
        <v>0</v>
      </c>
      <c r="AK48" s="150">
        <v>3</v>
      </c>
      <c r="AL48" s="183">
        <v>1</v>
      </c>
      <c r="AM48" s="120">
        <f t="shared" si="9"/>
        <v>0</v>
      </c>
      <c r="AN48" s="150">
        <v>3</v>
      </c>
      <c r="AO48" s="162">
        <v>1</v>
      </c>
      <c r="AP48" s="120">
        <f t="shared" si="10"/>
        <v>0</v>
      </c>
      <c r="AQ48" s="150">
        <v>2</v>
      </c>
      <c r="AR48" s="162">
        <v>1</v>
      </c>
      <c r="AS48" s="120">
        <f t="shared" si="11"/>
        <v>0</v>
      </c>
      <c r="AT48" s="150">
        <v>2</v>
      </c>
      <c r="AU48" s="183">
        <v>2</v>
      </c>
      <c r="AV48" s="120">
        <f t="shared" si="12"/>
        <v>0</v>
      </c>
      <c r="AW48" s="150">
        <v>2</v>
      </c>
      <c r="AX48" s="183">
        <v>1</v>
      </c>
      <c r="AY48" s="120">
        <f t="shared" si="13"/>
        <v>0</v>
      </c>
      <c r="AZ48" s="150">
        <v>2</v>
      </c>
      <c r="BA48" s="162">
        <v>1</v>
      </c>
      <c r="BB48" s="120">
        <f t="shared" si="14"/>
        <v>0</v>
      </c>
      <c r="BC48" s="150">
        <v>3</v>
      </c>
      <c r="BD48" s="183">
        <v>1</v>
      </c>
      <c r="BE48" s="120">
        <f t="shared" si="15"/>
        <v>0</v>
      </c>
      <c r="BF48" s="184">
        <v>3</v>
      </c>
      <c r="BG48" s="185">
        <v>2</v>
      </c>
      <c r="BH48" s="120">
        <f t="shared" si="16"/>
        <v>0</v>
      </c>
      <c r="BI48" s="150">
        <v>2</v>
      </c>
      <c r="BJ48" s="162">
        <v>1</v>
      </c>
      <c r="BK48" s="120">
        <f t="shared" si="17"/>
        <v>0</v>
      </c>
      <c r="BL48" s="150">
        <v>4</v>
      </c>
      <c r="BM48" s="162">
        <v>1</v>
      </c>
      <c r="BN48" s="120">
        <f t="shared" si="18"/>
        <v>0</v>
      </c>
      <c r="BO48" s="150">
        <v>3</v>
      </c>
      <c r="BP48" s="183">
        <v>1</v>
      </c>
      <c r="BQ48" s="120">
        <f t="shared" si="19"/>
        <v>0</v>
      </c>
      <c r="BR48" s="150">
        <v>3</v>
      </c>
      <c r="BS48" s="183">
        <v>1</v>
      </c>
      <c r="BT48" s="120">
        <f t="shared" si="20"/>
        <v>0</v>
      </c>
      <c r="BU48" s="150">
        <v>3</v>
      </c>
      <c r="BV48" s="162">
        <v>1</v>
      </c>
      <c r="BW48" s="120">
        <f t="shared" si="21"/>
        <v>0</v>
      </c>
      <c r="BX48" s="191">
        <v>3</v>
      </c>
      <c r="BY48" s="167">
        <v>1</v>
      </c>
      <c r="BZ48" s="120">
        <f t="shared" si="22"/>
        <v>0</v>
      </c>
      <c r="CA48" s="150">
        <v>3</v>
      </c>
      <c r="CB48" s="162">
        <v>1</v>
      </c>
      <c r="CC48" s="120">
        <f t="shared" si="23"/>
        <v>0</v>
      </c>
      <c r="CD48" s="150">
        <v>2</v>
      </c>
      <c r="CE48" s="183">
        <v>2</v>
      </c>
      <c r="CF48" s="120">
        <f t="shared" si="24"/>
        <v>0</v>
      </c>
      <c r="CG48" s="150">
        <v>1</v>
      </c>
      <c r="CH48" s="162">
        <v>1</v>
      </c>
      <c r="CI48" s="120">
        <f t="shared" si="25"/>
        <v>0</v>
      </c>
      <c r="CJ48" s="188">
        <v>3</v>
      </c>
      <c r="CK48" s="189">
        <v>1</v>
      </c>
      <c r="CL48" s="120">
        <f t="shared" si="26"/>
        <v>0</v>
      </c>
      <c r="CM48" s="150">
        <v>2</v>
      </c>
      <c r="CN48" s="183">
        <v>1</v>
      </c>
      <c r="CO48" s="120">
        <f t="shared" si="27"/>
        <v>0</v>
      </c>
      <c r="CP48" s="150">
        <v>3</v>
      </c>
      <c r="CQ48" s="162">
        <v>1</v>
      </c>
      <c r="CR48" s="120">
        <f t="shared" si="28"/>
        <v>0</v>
      </c>
      <c r="CS48" s="150">
        <v>3</v>
      </c>
      <c r="CT48" s="162">
        <v>1</v>
      </c>
      <c r="CU48" s="165">
        <f t="shared" si="29"/>
        <v>0</v>
      </c>
    </row>
    <row r="49" spans="1:99" ht="12.75" customHeight="1">
      <c r="A49" s="7">
        <f t="shared" si="31"/>
        <v>6</v>
      </c>
      <c r="B49" s="220"/>
      <c r="C49" s="79" t="e">
        <f t="shared" si="0"/>
        <v>#N/A</v>
      </c>
      <c r="D49" s="95" t="s">
        <v>67</v>
      </c>
      <c r="E49" s="170" t="s">
        <v>76</v>
      </c>
      <c r="F49" s="149"/>
      <c r="G49" s="111"/>
      <c r="H49" s="108">
        <f t="shared" si="35"/>
        <v>11</v>
      </c>
      <c r="I49" s="1">
        <f t="shared" si="36"/>
        <v>6</v>
      </c>
      <c r="J49" s="223"/>
      <c r="P49" s="149">
        <v>1</v>
      </c>
      <c r="Q49" s="178">
        <v>3</v>
      </c>
      <c r="R49" s="80">
        <f t="shared" si="2"/>
        <v>0</v>
      </c>
      <c r="S49" s="149">
        <v>2</v>
      </c>
      <c r="T49" s="178">
        <v>1</v>
      </c>
      <c r="U49" s="80">
        <f t="shared" si="3"/>
        <v>0</v>
      </c>
      <c r="V49" s="149">
        <v>2</v>
      </c>
      <c r="W49" s="178">
        <v>0</v>
      </c>
      <c r="X49" s="80">
        <f t="shared" si="4"/>
        <v>0</v>
      </c>
      <c r="Y49" s="149">
        <v>2</v>
      </c>
      <c r="Z49" s="178">
        <v>0</v>
      </c>
      <c r="AA49" s="80">
        <f t="shared" si="5"/>
        <v>0</v>
      </c>
      <c r="AB49" s="149">
        <v>4</v>
      </c>
      <c r="AC49" s="178">
        <v>1</v>
      </c>
      <c r="AD49" s="80">
        <f t="shared" si="6"/>
        <v>0</v>
      </c>
      <c r="AE49" s="149">
        <v>2</v>
      </c>
      <c r="AF49" s="178">
        <v>1</v>
      </c>
      <c r="AG49" s="80">
        <f t="shared" si="7"/>
        <v>0</v>
      </c>
      <c r="AH49" s="149">
        <v>2</v>
      </c>
      <c r="AI49" s="178">
        <v>1</v>
      </c>
      <c r="AJ49" s="80">
        <f t="shared" si="8"/>
        <v>0</v>
      </c>
      <c r="AK49" s="149">
        <v>2</v>
      </c>
      <c r="AL49" s="178">
        <v>0</v>
      </c>
      <c r="AM49" s="80">
        <f t="shared" si="9"/>
        <v>0</v>
      </c>
      <c r="AN49" s="149">
        <v>2</v>
      </c>
      <c r="AO49" s="160">
        <v>0</v>
      </c>
      <c r="AP49" s="80">
        <f t="shared" si="10"/>
        <v>0</v>
      </c>
      <c r="AQ49" s="149">
        <v>3</v>
      </c>
      <c r="AR49" s="160">
        <v>2</v>
      </c>
      <c r="AS49" s="80">
        <f t="shared" si="11"/>
        <v>0</v>
      </c>
      <c r="AT49" s="149">
        <v>2</v>
      </c>
      <c r="AU49" s="178">
        <v>0</v>
      </c>
      <c r="AV49" s="80">
        <f t="shared" si="12"/>
        <v>0</v>
      </c>
      <c r="AW49" s="149">
        <v>3</v>
      </c>
      <c r="AX49" s="178">
        <v>2</v>
      </c>
      <c r="AY49" s="80">
        <f t="shared" si="13"/>
        <v>0</v>
      </c>
      <c r="AZ49" s="149">
        <v>3</v>
      </c>
      <c r="BA49" s="160">
        <v>2</v>
      </c>
      <c r="BB49" s="80">
        <f t="shared" si="14"/>
        <v>0</v>
      </c>
      <c r="BC49" s="149">
        <v>2</v>
      </c>
      <c r="BD49" s="178">
        <v>1</v>
      </c>
      <c r="BE49" s="80">
        <f t="shared" si="15"/>
        <v>0</v>
      </c>
      <c r="BF49" s="179">
        <v>2</v>
      </c>
      <c r="BG49" s="180">
        <v>0</v>
      </c>
      <c r="BH49" s="80">
        <f t="shared" si="16"/>
        <v>0</v>
      </c>
      <c r="BI49" s="149">
        <v>3</v>
      </c>
      <c r="BJ49" s="160">
        <v>1</v>
      </c>
      <c r="BK49" s="80">
        <f t="shared" si="17"/>
        <v>0</v>
      </c>
      <c r="BL49" s="149">
        <v>2</v>
      </c>
      <c r="BM49" s="160">
        <v>0</v>
      </c>
      <c r="BN49" s="80">
        <f t="shared" si="18"/>
        <v>0</v>
      </c>
      <c r="BO49" s="149">
        <v>2</v>
      </c>
      <c r="BP49" s="178">
        <v>1</v>
      </c>
      <c r="BQ49" s="80">
        <f t="shared" si="19"/>
        <v>0</v>
      </c>
      <c r="BR49" s="149">
        <v>2</v>
      </c>
      <c r="BS49" s="178">
        <v>1</v>
      </c>
      <c r="BT49" s="80">
        <f t="shared" si="20"/>
        <v>0</v>
      </c>
      <c r="BU49" s="149">
        <v>2</v>
      </c>
      <c r="BV49" s="160">
        <v>1</v>
      </c>
      <c r="BW49" s="80">
        <f t="shared" si="21"/>
        <v>0</v>
      </c>
      <c r="BX49" s="190">
        <v>2</v>
      </c>
      <c r="BY49" s="160">
        <v>1</v>
      </c>
      <c r="BZ49" s="80">
        <f t="shared" si="22"/>
        <v>0</v>
      </c>
      <c r="CA49" s="149">
        <v>2</v>
      </c>
      <c r="CB49" s="160">
        <v>2</v>
      </c>
      <c r="CC49" s="80">
        <f t="shared" si="23"/>
        <v>0</v>
      </c>
      <c r="CD49" s="149">
        <v>1</v>
      </c>
      <c r="CE49" s="178">
        <v>3</v>
      </c>
      <c r="CF49" s="80">
        <f t="shared" si="24"/>
        <v>0</v>
      </c>
      <c r="CG49" s="149">
        <v>0</v>
      </c>
      <c r="CH49" s="160">
        <v>1</v>
      </c>
      <c r="CI49" s="80">
        <f t="shared" si="25"/>
        <v>0</v>
      </c>
      <c r="CJ49" s="149">
        <v>2</v>
      </c>
      <c r="CK49" s="160">
        <v>1</v>
      </c>
      <c r="CL49" s="80">
        <f t="shared" si="26"/>
        <v>0</v>
      </c>
      <c r="CM49" s="149">
        <v>2</v>
      </c>
      <c r="CN49" s="178">
        <v>0</v>
      </c>
      <c r="CO49" s="80">
        <f t="shared" si="27"/>
        <v>0</v>
      </c>
      <c r="CP49" s="149">
        <v>2</v>
      </c>
      <c r="CQ49" s="160">
        <v>1</v>
      </c>
      <c r="CR49" s="80">
        <f t="shared" si="28"/>
        <v>0</v>
      </c>
      <c r="CS49" s="149">
        <v>2</v>
      </c>
      <c r="CT49" s="160">
        <v>1</v>
      </c>
      <c r="CU49" s="161">
        <f t="shared" si="29"/>
        <v>0</v>
      </c>
    </row>
    <row r="50" spans="1:99" ht="14.25" customHeight="1">
      <c r="A50" s="7">
        <f t="shared" si="31"/>
        <v>6</v>
      </c>
      <c r="B50" s="220"/>
      <c r="C50" s="81" t="e">
        <f t="shared" si="0"/>
        <v>#N/A</v>
      </c>
      <c r="D50" s="96" t="s">
        <v>74</v>
      </c>
      <c r="E50" s="171" t="s">
        <v>81</v>
      </c>
      <c r="F50" s="150"/>
      <c r="G50" s="156"/>
      <c r="H50" s="109">
        <f t="shared" si="35"/>
        <v>18</v>
      </c>
      <c r="I50" s="82">
        <f t="shared" si="36"/>
        <v>7</v>
      </c>
      <c r="J50" s="223"/>
      <c r="P50" s="150">
        <v>1</v>
      </c>
      <c r="Q50" s="183">
        <v>3</v>
      </c>
      <c r="R50" s="83">
        <f t="shared" si="2"/>
        <v>0</v>
      </c>
      <c r="S50" s="150">
        <v>3</v>
      </c>
      <c r="T50" s="183">
        <v>1</v>
      </c>
      <c r="U50" s="83">
        <f t="shared" si="3"/>
        <v>0</v>
      </c>
      <c r="V50" s="150">
        <v>3</v>
      </c>
      <c r="W50" s="183">
        <v>2</v>
      </c>
      <c r="X50" s="83">
        <f t="shared" si="4"/>
        <v>0</v>
      </c>
      <c r="Y50" s="150">
        <v>1</v>
      </c>
      <c r="Z50" s="183">
        <v>0</v>
      </c>
      <c r="AA50" s="83">
        <f t="shared" si="5"/>
        <v>0</v>
      </c>
      <c r="AB50" s="150">
        <v>2</v>
      </c>
      <c r="AC50" s="183">
        <v>0</v>
      </c>
      <c r="AD50" s="83">
        <f t="shared" si="6"/>
        <v>0</v>
      </c>
      <c r="AE50" s="150">
        <v>2</v>
      </c>
      <c r="AF50" s="183">
        <v>0</v>
      </c>
      <c r="AG50" s="83">
        <f t="shared" si="7"/>
        <v>0</v>
      </c>
      <c r="AH50" s="150">
        <v>2</v>
      </c>
      <c r="AI50" s="183">
        <v>1</v>
      </c>
      <c r="AJ50" s="83">
        <f t="shared" si="8"/>
        <v>0</v>
      </c>
      <c r="AK50" s="150">
        <v>3</v>
      </c>
      <c r="AL50" s="183">
        <v>1</v>
      </c>
      <c r="AM50" s="83">
        <f t="shared" si="9"/>
        <v>0</v>
      </c>
      <c r="AN50" s="150">
        <v>2</v>
      </c>
      <c r="AO50" s="162">
        <v>0</v>
      </c>
      <c r="AP50" s="83">
        <f t="shared" si="10"/>
        <v>0</v>
      </c>
      <c r="AQ50" s="150">
        <v>1</v>
      </c>
      <c r="AR50" s="162">
        <v>0</v>
      </c>
      <c r="AS50" s="83">
        <f t="shared" si="11"/>
        <v>0</v>
      </c>
      <c r="AT50" s="150">
        <v>2</v>
      </c>
      <c r="AU50" s="183">
        <v>0</v>
      </c>
      <c r="AV50" s="83">
        <f t="shared" si="12"/>
        <v>0</v>
      </c>
      <c r="AW50" s="150">
        <v>1</v>
      </c>
      <c r="AX50" s="183">
        <v>0</v>
      </c>
      <c r="AY50" s="83">
        <f t="shared" si="13"/>
        <v>0</v>
      </c>
      <c r="AZ50" s="150">
        <v>1</v>
      </c>
      <c r="BA50" s="162">
        <v>0</v>
      </c>
      <c r="BB50" s="83">
        <f t="shared" si="14"/>
        <v>0</v>
      </c>
      <c r="BC50" s="150">
        <v>2</v>
      </c>
      <c r="BD50" s="183">
        <v>2</v>
      </c>
      <c r="BE50" s="83">
        <f t="shared" si="15"/>
        <v>0</v>
      </c>
      <c r="BF50" s="184">
        <v>2</v>
      </c>
      <c r="BG50" s="185">
        <v>0</v>
      </c>
      <c r="BH50" s="83">
        <f t="shared" si="16"/>
        <v>0</v>
      </c>
      <c r="BI50" s="150">
        <v>3</v>
      </c>
      <c r="BJ50" s="162">
        <v>1</v>
      </c>
      <c r="BK50" s="83">
        <f t="shared" si="17"/>
        <v>0</v>
      </c>
      <c r="BL50" s="150">
        <v>3</v>
      </c>
      <c r="BM50" s="162">
        <v>2</v>
      </c>
      <c r="BN50" s="83">
        <f t="shared" si="18"/>
        <v>0</v>
      </c>
      <c r="BO50" s="150">
        <v>2</v>
      </c>
      <c r="BP50" s="183">
        <v>0</v>
      </c>
      <c r="BQ50" s="83">
        <f t="shared" si="19"/>
        <v>0</v>
      </c>
      <c r="BR50" s="150">
        <v>2</v>
      </c>
      <c r="BS50" s="183">
        <v>2</v>
      </c>
      <c r="BT50" s="83">
        <f t="shared" si="20"/>
        <v>0</v>
      </c>
      <c r="BU50" s="150">
        <v>2</v>
      </c>
      <c r="BV50" s="162">
        <v>1</v>
      </c>
      <c r="BW50" s="83">
        <f t="shared" si="21"/>
        <v>0</v>
      </c>
      <c r="BX50" s="191">
        <v>2</v>
      </c>
      <c r="BY50" s="167">
        <v>1</v>
      </c>
      <c r="BZ50" s="83">
        <f t="shared" si="22"/>
        <v>0</v>
      </c>
      <c r="CA50" s="150">
        <v>2</v>
      </c>
      <c r="CB50" s="162">
        <v>2</v>
      </c>
      <c r="CC50" s="83">
        <f t="shared" si="23"/>
        <v>0</v>
      </c>
      <c r="CD50" s="150">
        <v>3</v>
      </c>
      <c r="CE50" s="183">
        <v>0</v>
      </c>
      <c r="CF50" s="83">
        <f t="shared" si="24"/>
        <v>0</v>
      </c>
      <c r="CG50" s="150">
        <v>3</v>
      </c>
      <c r="CH50" s="162">
        <v>0</v>
      </c>
      <c r="CI50" s="83">
        <f t="shared" si="25"/>
        <v>0</v>
      </c>
      <c r="CJ50" s="188">
        <v>2</v>
      </c>
      <c r="CK50" s="189">
        <v>1</v>
      </c>
      <c r="CL50" s="83">
        <f t="shared" si="26"/>
        <v>0</v>
      </c>
      <c r="CM50" s="150">
        <v>2</v>
      </c>
      <c r="CN50" s="183">
        <v>0</v>
      </c>
      <c r="CO50" s="83">
        <f t="shared" si="27"/>
        <v>0</v>
      </c>
      <c r="CP50" s="150">
        <v>3</v>
      </c>
      <c r="CQ50" s="162">
        <v>1</v>
      </c>
      <c r="CR50" s="83">
        <f t="shared" si="28"/>
        <v>0</v>
      </c>
      <c r="CS50" s="150">
        <v>1</v>
      </c>
      <c r="CT50" s="162">
        <v>1</v>
      </c>
      <c r="CU50" s="163">
        <f t="shared" si="29"/>
        <v>0</v>
      </c>
    </row>
    <row r="51" spans="1:99" ht="12.75" customHeight="1">
      <c r="A51" s="7">
        <f t="shared" si="31"/>
        <v>6</v>
      </c>
      <c r="B51" s="220"/>
      <c r="C51" s="79" t="e">
        <f t="shared" si="0"/>
        <v>#N/A</v>
      </c>
      <c r="D51" s="95" t="s">
        <v>77</v>
      </c>
      <c r="E51" s="170" t="s">
        <v>68</v>
      </c>
      <c r="F51" s="149"/>
      <c r="G51" s="111"/>
      <c r="H51" s="108">
        <f t="shared" si="35"/>
        <v>5</v>
      </c>
      <c r="I51" s="1">
        <f t="shared" si="36"/>
        <v>1</v>
      </c>
      <c r="J51" s="223"/>
      <c r="P51" s="149">
        <v>1</v>
      </c>
      <c r="Q51" s="178">
        <v>3</v>
      </c>
      <c r="R51" s="80">
        <f t="shared" si="2"/>
        <v>0</v>
      </c>
      <c r="S51" s="149">
        <v>1</v>
      </c>
      <c r="T51" s="178">
        <v>2</v>
      </c>
      <c r="U51" s="80">
        <f t="shared" si="3"/>
        <v>0</v>
      </c>
      <c r="V51" s="149">
        <v>1</v>
      </c>
      <c r="W51" s="178">
        <v>2</v>
      </c>
      <c r="X51" s="80">
        <f t="shared" si="4"/>
        <v>0</v>
      </c>
      <c r="Y51" s="149">
        <v>1</v>
      </c>
      <c r="Z51" s="178">
        <v>1</v>
      </c>
      <c r="AA51" s="80">
        <f t="shared" si="5"/>
        <v>0</v>
      </c>
      <c r="AB51" s="149">
        <v>1</v>
      </c>
      <c r="AC51" s="178">
        <v>3</v>
      </c>
      <c r="AD51" s="80">
        <f t="shared" si="6"/>
        <v>0</v>
      </c>
      <c r="AE51" s="149">
        <v>1</v>
      </c>
      <c r="AF51" s="178">
        <v>2</v>
      </c>
      <c r="AG51" s="80">
        <f t="shared" si="7"/>
        <v>0</v>
      </c>
      <c r="AH51" s="149">
        <v>1</v>
      </c>
      <c r="AI51" s="178">
        <v>2</v>
      </c>
      <c r="AJ51" s="80">
        <f t="shared" si="8"/>
        <v>0</v>
      </c>
      <c r="AK51" s="149">
        <v>1</v>
      </c>
      <c r="AL51" s="178">
        <v>3</v>
      </c>
      <c r="AM51" s="80">
        <f t="shared" si="9"/>
        <v>0</v>
      </c>
      <c r="AN51" s="149">
        <v>1</v>
      </c>
      <c r="AO51" s="160">
        <v>3</v>
      </c>
      <c r="AP51" s="80">
        <f t="shared" si="10"/>
        <v>0</v>
      </c>
      <c r="AQ51" s="149">
        <v>1</v>
      </c>
      <c r="AR51" s="160">
        <v>2</v>
      </c>
      <c r="AS51" s="80">
        <f t="shared" si="11"/>
        <v>0</v>
      </c>
      <c r="AT51" s="149">
        <v>0</v>
      </c>
      <c r="AU51" s="178">
        <v>2</v>
      </c>
      <c r="AV51" s="80">
        <f t="shared" si="12"/>
        <v>0</v>
      </c>
      <c r="AW51" s="149">
        <v>1</v>
      </c>
      <c r="AX51" s="178">
        <v>2</v>
      </c>
      <c r="AY51" s="80">
        <f t="shared" si="13"/>
        <v>0</v>
      </c>
      <c r="AZ51" s="149">
        <v>1</v>
      </c>
      <c r="BA51" s="160">
        <v>2</v>
      </c>
      <c r="BB51" s="80">
        <f t="shared" si="14"/>
        <v>0</v>
      </c>
      <c r="BC51" s="149">
        <v>1</v>
      </c>
      <c r="BD51" s="178">
        <v>3</v>
      </c>
      <c r="BE51" s="80">
        <f t="shared" si="15"/>
        <v>0</v>
      </c>
      <c r="BF51" s="179">
        <v>2</v>
      </c>
      <c r="BG51" s="180">
        <v>4</v>
      </c>
      <c r="BH51" s="80">
        <f t="shared" si="16"/>
        <v>0</v>
      </c>
      <c r="BI51" s="149">
        <v>1</v>
      </c>
      <c r="BJ51" s="160">
        <v>3</v>
      </c>
      <c r="BK51" s="80">
        <f t="shared" si="17"/>
        <v>0</v>
      </c>
      <c r="BL51" s="149">
        <v>1</v>
      </c>
      <c r="BM51" s="160">
        <v>2</v>
      </c>
      <c r="BN51" s="80">
        <f t="shared" si="18"/>
        <v>0</v>
      </c>
      <c r="BO51" s="149">
        <v>1</v>
      </c>
      <c r="BP51" s="178">
        <v>2</v>
      </c>
      <c r="BQ51" s="80">
        <f t="shared" si="19"/>
        <v>0</v>
      </c>
      <c r="BR51" s="149">
        <v>1</v>
      </c>
      <c r="BS51" s="178">
        <v>3</v>
      </c>
      <c r="BT51" s="80">
        <f t="shared" si="20"/>
        <v>0</v>
      </c>
      <c r="BU51" s="149">
        <v>1</v>
      </c>
      <c r="BV51" s="160">
        <v>3</v>
      </c>
      <c r="BW51" s="80">
        <f t="shared" si="21"/>
        <v>0</v>
      </c>
      <c r="BX51" s="190">
        <v>0</v>
      </c>
      <c r="BY51" s="160">
        <v>2</v>
      </c>
      <c r="BZ51" s="80">
        <f t="shared" si="22"/>
        <v>0</v>
      </c>
      <c r="CA51" s="149">
        <v>1</v>
      </c>
      <c r="CB51" s="160">
        <v>3</v>
      </c>
      <c r="CC51" s="80">
        <f t="shared" si="23"/>
        <v>0</v>
      </c>
      <c r="CD51" s="149">
        <v>1</v>
      </c>
      <c r="CE51" s="178">
        <v>3</v>
      </c>
      <c r="CF51" s="80">
        <f t="shared" si="24"/>
        <v>0</v>
      </c>
      <c r="CG51" s="149">
        <v>3</v>
      </c>
      <c r="CH51" s="160">
        <v>0</v>
      </c>
      <c r="CI51" s="80">
        <f t="shared" si="25"/>
        <v>0</v>
      </c>
      <c r="CJ51" s="149">
        <v>1</v>
      </c>
      <c r="CK51" s="160">
        <v>1</v>
      </c>
      <c r="CL51" s="80">
        <f t="shared" si="26"/>
        <v>0</v>
      </c>
      <c r="CM51" s="149">
        <v>1</v>
      </c>
      <c r="CN51" s="178">
        <v>2</v>
      </c>
      <c r="CO51" s="80">
        <f t="shared" si="27"/>
        <v>0</v>
      </c>
      <c r="CP51" s="149">
        <v>1</v>
      </c>
      <c r="CQ51" s="160">
        <v>2</v>
      </c>
      <c r="CR51" s="80">
        <f t="shared" si="28"/>
        <v>0</v>
      </c>
      <c r="CS51" s="149">
        <v>1</v>
      </c>
      <c r="CT51" s="160">
        <v>3</v>
      </c>
      <c r="CU51" s="161">
        <f t="shared" si="29"/>
        <v>0</v>
      </c>
    </row>
    <row r="52" spans="1:99" ht="12.75" customHeight="1">
      <c r="A52" s="7">
        <f t="shared" si="31"/>
        <v>6</v>
      </c>
      <c r="B52" s="220"/>
      <c r="C52" s="81" t="e">
        <f t="shared" si="0"/>
        <v>#N/A</v>
      </c>
      <c r="D52" s="96" t="s">
        <v>71</v>
      </c>
      <c r="E52" s="171" t="s">
        <v>70</v>
      </c>
      <c r="F52" s="150"/>
      <c r="G52" s="156"/>
      <c r="H52" s="109">
        <f t="shared" si="35"/>
        <v>16</v>
      </c>
      <c r="I52" s="82">
        <f t="shared" si="36"/>
        <v>14</v>
      </c>
      <c r="J52" s="223"/>
      <c r="P52" s="150">
        <v>3</v>
      </c>
      <c r="Q52" s="183">
        <v>1</v>
      </c>
      <c r="R52" s="83">
        <f t="shared" si="2"/>
        <v>0</v>
      </c>
      <c r="S52" s="150">
        <v>2</v>
      </c>
      <c r="T52" s="183">
        <v>1</v>
      </c>
      <c r="U52" s="83">
        <f t="shared" si="3"/>
        <v>0</v>
      </c>
      <c r="V52" s="150">
        <v>3</v>
      </c>
      <c r="W52" s="183">
        <v>1</v>
      </c>
      <c r="X52" s="83">
        <f t="shared" si="4"/>
        <v>0</v>
      </c>
      <c r="Y52" s="150">
        <v>2</v>
      </c>
      <c r="Z52" s="183">
        <v>1</v>
      </c>
      <c r="AA52" s="83">
        <f t="shared" si="5"/>
        <v>0</v>
      </c>
      <c r="AB52" s="150">
        <v>2</v>
      </c>
      <c r="AC52" s="183">
        <v>2</v>
      </c>
      <c r="AD52" s="83">
        <f t="shared" si="6"/>
        <v>0</v>
      </c>
      <c r="AE52" s="150">
        <v>2</v>
      </c>
      <c r="AF52" s="183">
        <v>2</v>
      </c>
      <c r="AG52" s="83">
        <f t="shared" si="7"/>
        <v>0</v>
      </c>
      <c r="AH52" s="150">
        <v>2</v>
      </c>
      <c r="AI52" s="183">
        <v>2</v>
      </c>
      <c r="AJ52" s="83">
        <f t="shared" si="8"/>
        <v>0</v>
      </c>
      <c r="AK52" s="150">
        <v>1</v>
      </c>
      <c r="AL52" s="183">
        <v>1</v>
      </c>
      <c r="AM52" s="83">
        <f t="shared" si="9"/>
        <v>0</v>
      </c>
      <c r="AN52" s="150">
        <v>1</v>
      </c>
      <c r="AO52" s="162">
        <v>1</v>
      </c>
      <c r="AP52" s="83">
        <f t="shared" si="10"/>
        <v>0</v>
      </c>
      <c r="AQ52" s="150">
        <v>1</v>
      </c>
      <c r="AR52" s="162">
        <v>1</v>
      </c>
      <c r="AS52" s="83">
        <f t="shared" si="11"/>
        <v>0</v>
      </c>
      <c r="AT52" s="150">
        <v>1</v>
      </c>
      <c r="AU52" s="183">
        <v>3</v>
      </c>
      <c r="AV52" s="83">
        <f t="shared" si="12"/>
        <v>0</v>
      </c>
      <c r="AW52" s="150">
        <v>1</v>
      </c>
      <c r="AX52" s="183">
        <v>1</v>
      </c>
      <c r="AY52" s="83">
        <f t="shared" si="13"/>
        <v>0</v>
      </c>
      <c r="AZ52" s="150">
        <v>1</v>
      </c>
      <c r="BA52" s="162">
        <v>1</v>
      </c>
      <c r="BB52" s="83">
        <f t="shared" si="14"/>
        <v>0</v>
      </c>
      <c r="BC52" s="150">
        <v>1</v>
      </c>
      <c r="BD52" s="183">
        <v>2</v>
      </c>
      <c r="BE52" s="83">
        <f t="shared" si="15"/>
        <v>0</v>
      </c>
      <c r="BF52" s="184">
        <v>2</v>
      </c>
      <c r="BG52" s="185">
        <v>2</v>
      </c>
      <c r="BH52" s="83">
        <f t="shared" si="16"/>
        <v>0</v>
      </c>
      <c r="BI52" s="150">
        <v>2</v>
      </c>
      <c r="BJ52" s="162">
        <v>2</v>
      </c>
      <c r="BK52" s="83">
        <f t="shared" si="17"/>
        <v>0</v>
      </c>
      <c r="BL52" s="150">
        <v>3</v>
      </c>
      <c r="BM52" s="162">
        <v>0</v>
      </c>
      <c r="BN52" s="83">
        <f t="shared" si="18"/>
        <v>0</v>
      </c>
      <c r="BO52" s="150">
        <v>2</v>
      </c>
      <c r="BP52" s="183">
        <v>2</v>
      </c>
      <c r="BQ52" s="83">
        <f t="shared" si="19"/>
        <v>0</v>
      </c>
      <c r="BR52" s="150">
        <v>1</v>
      </c>
      <c r="BS52" s="183">
        <v>2</v>
      </c>
      <c r="BT52" s="83">
        <f t="shared" si="20"/>
        <v>0</v>
      </c>
      <c r="BU52" s="150">
        <v>2</v>
      </c>
      <c r="BV52" s="162">
        <v>1</v>
      </c>
      <c r="BW52" s="83">
        <f t="shared" si="21"/>
        <v>0</v>
      </c>
      <c r="BX52" s="191">
        <v>1</v>
      </c>
      <c r="BY52" s="167">
        <v>1</v>
      </c>
      <c r="BZ52" s="83">
        <f t="shared" si="22"/>
        <v>0</v>
      </c>
      <c r="CA52" s="150">
        <v>2</v>
      </c>
      <c r="CB52" s="162">
        <v>2</v>
      </c>
      <c r="CC52" s="83">
        <f t="shared" si="23"/>
        <v>0</v>
      </c>
      <c r="CD52" s="150">
        <v>2</v>
      </c>
      <c r="CE52" s="183">
        <v>1</v>
      </c>
      <c r="CF52" s="83">
        <f t="shared" si="24"/>
        <v>0</v>
      </c>
      <c r="CG52" s="150">
        <v>4</v>
      </c>
      <c r="CH52" s="162">
        <v>0</v>
      </c>
      <c r="CI52" s="83">
        <f t="shared" si="25"/>
        <v>0</v>
      </c>
      <c r="CJ52" s="188">
        <v>1</v>
      </c>
      <c r="CK52" s="189">
        <v>1</v>
      </c>
      <c r="CL52" s="83">
        <f t="shared" si="26"/>
        <v>0</v>
      </c>
      <c r="CM52" s="150">
        <v>1</v>
      </c>
      <c r="CN52" s="183">
        <v>1</v>
      </c>
      <c r="CO52" s="83">
        <f t="shared" si="27"/>
        <v>0</v>
      </c>
      <c r="CP52" s="150">
        <v>1</v>
      </c>
      <c r="CQ52" s="162">
        <v>1</v>
      </c>
      <c r="CR52" s="83">
        <f t="shared" si="28"/>
        <v>0</v>
      </c>
      <c r="CS52" s="150">
        <v>3</v>
      </c>
      <c r="CT52" s="162">
        <v>1</v>
      </c>
      <c r="CU52" s="163">
        <f t="shared" si="29"/>
        <v>0</v>
      </c>
    </row>
    <row r="53" spans="1:99" ht="12.75" customHeight="1">
      <c r="A53" s="7">
        <f t="shared" si="31"/>
        <v>6</v>
      </c>
      <c r="B53" s="220"/>
      <c r="C53" s="79" t="e">
        <f t="shared" si="0"/>
        <v>#N/A</v>
      </c>
      <c r="D53" s="95" t="s">
        <v>80</v>
      </c>
      <c r="E53" s="170" t="s">
        <v>78</v>
      </c>
      <c r="F53" s="149"/>
      <c r="G53" s="111"/>
      <c r="H53" s="108">
        <f t="shared" si="35"/>
        <v>3</v>
      </c>
      <c r="I53" s="1">
        <f t="shared" si="36"/>
        <v>4</v>
      </c>
      <c r="J53" s="223"/>
      <c r="P53" s="149">
        <v>1</v>
      </c>
      <c r="Q53" s="178">
        <v>3</v>
      </c>
      <c r="R53" s="80">
        <f t="shared" si="2"/>
        <v>0</v>
      </c>
      <c r="S53" s="149">
        <v>1</v>
      </c>
      <c r="T53" s="178">
        <v>1</v>
      </c>
      <c r="U53" s="80">
        <f t="shared" si="3"/>
        <v>0</v>
      </c>
      <c r="V53" s="149">
        <v>2</v>
      </c>
      <c r="W53" s="178">
        <v>2</v>
      </c>
      <c r="X53" s="80">
        <f t="shared" si="4"/>
        <v>0</v>
      </c>
      <c r="Y53" s="149">
        <v>0</v>
      </c>
      <c r="Z53" s="178">
        <v>0</v>
      </c>
      <c r="AA53" s="80">
        <f t="shared" si="5"/>
        <v>0</v>
      </c>
      <c r="AB53" s="149">
        <v>1</v>
      </c>
      <c r="AC53" s="178">
        <v>3</v>
      </c>
      <c r="AD53" s="80">
        <f t="shared" si="6"/>
        <v>0</v>
      </c>
      <c r="AE53" s="149">
        <v>1</v>
      </c>
      <c r="AF53" s="178">
        <v>2</v>
      </c>
      <c r="AG53" s="80">
        <f t="shared" si="7"/>
        <v>0</v>
      </c>
      <c r="AH53" s="149">
        <v>1</v>
      </c>
      <c r="AI53" s="178">
        <v>1</v>
      </c>
      <c r="AJ53" s="80">
        <f t="shared" si="8"/>
        <v>0</v>
      </c>
      <c r="AK53" s="149">
        <v>2</v>
      </c>
      <c r="AL53" s="178">
        <v>1</v>
      </c>
      <c r="AM53" s="80">
        <f t="shared" si="9"/>
        <v>0</v>
      </c>
      <c r="AN53" s="149">
        <v>0</v>
      </c>
      <c r="AO53" s="160">
        <v>2</v>
      </c>
      <c r="AP53" s="80">
        <f t="shared" si="10"/>
        <v>0</v>
      </c>
      <c r="AQ53" s="149">
        <v>0</v>
      </c>
      <c r="AR53" s="160">
        <v>2</v>
      </c>
      <c r="AS53" s="80">
        <f t="shared" si="11"/>
        <v>0</v>
      </c>
      <c r="AT53" s="149">
        <v>2</v>
      </c>
      <c r="AU53" s="178">
        <v>2</v>
      </c>
      <c r="AV53" s="80">
        <f t="shared" si="12"/>
        <v>0</v>
      </c>
      <c r="AW53" s="149">
        <v>0</v>
      </c>
      <c r="AX53" s="178">
        <v>2</v>
      </c>
      <c r="AY53" s="80">
        <f t="shared" si="13"/>
        <v>0</v>
      </c>
      <c r="AZ53" s="149">
        <v>0</v>
      </c>
      <c r="BA53" s="160">
        <v>2</v>
      </c>
      <c r="BB53" s="80">
        <f t="shared" si="14"/>
        <v>0</v>
      </c>
      <c r="BC53" s="149">
        <v>1</v>
      </c>
      <c r="BD53" s="178">
        <v>2</v>
      </c>
      <c r="BE53" s="80">
        <f t="shared" si="15"/>
        <v>0</v>
      </c>
      <c r="BF53" s="179">
        <v>0</v>
      </c>
      <c r="BG53" s="180">
        <v>1</v>
      </c>
      <c r="BH53" s="80">
        <f t="shared" si="16"/>
        <v>0</v>
      </c>
      <c r="BI53" s="149">
        <v>0</v>
      </c>
      <c r="BJ53" s="160">
        <v>1</v>
      </c>
      <c r="BK53" s="80">
        <f t="shared" si="17"/>
        <v>0</v>
      </c>
      <c r="BL53" s="149">
        <v>2</v>
      </c>
      <c r="BM53" s="160">
        <v>2</v>
      </c>
      <c r="BN53" s="80">
        <f t="shared" si="18"/>
        <v>0</v>
      </c>
      <c r="BO53" s="149">
        <v>1</v>
      </c>
      <c r="BP53" s="178">
        <v>2</v>
      </c>
      <c r="BQ53" s="80">
        <f t="shared" si="19"/>
        <v>0</v>
      </c>
      <c r="BR53" s="149">
        <v>1</v>
      </c>
      <c r="BS53" s="178">
        <v>2</v>
      </c>
      <c r="BT53" s="80">
        <f t="shared" si="20"/>
        <v>0</v>
      </c>
      <c r="BU53" s="149">
        <v>1</v>
      </c>
      <c r="BV53" s="160">
        <v>3</v>
      </c>
      <c r="BW53" s="80">
        <f t="shared" si="21"/>
        <v>0</v>
      </c>
      <c r="BX53" s="190">
        <v>1</v>
      </c>
      <c r="BY53" s="160">
        <v>1</v>
      </c>
      <c r="BZ53" s="80">
        <f t="shared" si="22"/>
        <v>0</v>
      </c>
      <c r="CA53" s="149">
        <v>2</v>
      </c>
      <c r="CB53" s="160">
        <v>2</v>
      </c>
      <c r="CC53" s="80">
        <f t="shared" si="23"/>
        <v>0</v>
      </c>
      <c r="CD53" s="149">
        <v>1</v>
      </c>
      <c r="CE53" s="178">
        <v>0</v>
      </c>
      <c r="CF53" s="80">
        <f t="shared" si="24"/>
        <v>0</v>
      </c>
      <c r="CG53" s="149">
        <v>0</v>
      </c>
      <c r="CH53" s="160">
        <v>1</v>
      </c>
      <c r="CI53" s="80">
        <f t="shared" si="25"/>
        <v>0</v>
      </c>
      <c r="CJ53" s="149">
        <v>1</v>
      </c>
      <c r="CK53" s="160">
        <v>1</v>
      </c>
      <c r="CL53" s="80">
        <f t="shared" si="26"/>
        <v>0</v>
      </c>
      <c r="CM53" s="149">
        <v>1</v>
      </c>
      <c r="CN53" s="178">
        <v>2</v>
      </c>
      <c r="CO53" s="80">
        <f t="shared" si="27"/>
        <v>0</v>
      </c>
      <c r="CP53" s="149">
        <v>1</v>
      </c>
      <c r="CQ53" s="160">
        <v>3</v>
      </c>
      <c r="CR53" s="80">
        <f t="shared" si="28"/>
        <v>0</v>
      </c>
      <c r="CS53" s="149">
        <v>2</v>
      </c>
      <c r="CT53" s="160">
        <v>1</v>
      </c>
      <c r="CU53" s="161">
        <f t="shared" si="29"/>
        <v>0</v>
      </c>
    </row>
    <row r="54" spans="1:99" ht="12.75" customHeight="1">
      <c r="A54" s="7">
        <f t="shared" si="31"/>
        <v>6</v>
      </c>
      <c r="B54" s="220"/>
      <c r="C54" s="81" t="e">
        <f t="shared" si="0"/>
        <v>#N/A</v>
      </c>
      <c r="D54" s="96" t="s">
        <v>79</v>
      </c>
      <c r="E54" s="171" t="s">
        <v>109</v>
      </c>
      <c r="F54" s="150"/>
      <c r="G54" s="156"/>
      <c r="H54" s="109">
        <f t="shared" si="35"/>
        <v>2</v>
      </c>
      <c r="I54" s="82">
        <f t="shared" si="36"/>
        <v>12</v>
      </c>
      <c r="J54" s="223"/>
      <c r="P54" s="150">
        <v>1</v>
      </c>
      <c r="Q54" s="183">
        <v>3</v>
      </c>
      <c r="R54" s="83">
        <f t="shared" si="2"/>
        <v>0</v>
      </c>
      <c r="S54" s="150">
        <v>2</v>
      </c>
      <c r="T54" s="183">
        <v>0</v>
      </c>
      <c r="U54" s="83">
        <f t="shared" si="3"/>
        <v>0</v>
      </c>
      <c r="V54" s="150">
        <v>1</v>
      </c>
      <c r="W54" s="183">
        <v>0</v>
      </c>
      <c r="X54" s="83">
        <f t="shared" si="4"/>
        <v>0</v>
      </c>
      <c r="Y54" s="150">
        <v>2</v>
      </c>
      <c r="Z54" s="183">
        <v>0</v>
      </c>
      <c r="AA54" s="83">
        <f t="shared" si="5"/>
        <v>0</v>
      </c>
      <c r="AB54" s="150">
        <v>2</v>
      </c>
      <c r="AC54" s="183">
        <v>1</v>
      </c>
      <c r="AD54" s="83">
        <f t="shared" si="6"/>
        <v>0</v>
      </c>
      <c r="AE54" s="150">
        <v>2</v>
      </c>
      <c r="AF54" s="183">
        <v>1</v>
      </c>
      <c r="AG54" s="83">
        <f t="shared" si="7"/>
        <v>0</v>
      </c>
      <c r="AH54" s="150">
        <v>2</v>
      </c>
      <c r="AI54" s="183">
        <v>1</v>
      </c>
      <c r="AJ54" s="83">
        <f t="shared" si="8"/>
        <v>0</v>
      </c>
      <c r="AK54" s="150">
        <v>2</v>
      </c>
      <c r="AL54" s="183">
        <v>0</v>
      </c>
      <c r="AM54" s="83">
        <f t="shared" si="9"/>
        <v>0</v>
      </c>
      <c r="AN54" s="150">
        <v>2</v>
      </c>
      <c r="AO54" s="162">
        <v>0</v>
      </c>
      <c r="AP54" s="83">
        <f t="shared" si="10"/>
        <v>0</v>
      </c>
      <c r="AQ54" s="150">
        <v>2</v>
      </c>
      <c r="AR54" s="162">
        <v>1</v>
      </c>
      <c r="AS54" s="83">
        <f t="shared" si="11"/>
        <v>0</v>
      </c>
      <c r="AT54" s="150">
        <v>2</v>
      </c>
      <c r="AU54" s="183">
        <v>1</v>
      </c>
      <c r="AV54" s="83">
        <f t="shared" si="12"/>
        <v>0</v>
      </c>
      <c r="AW54" s="150">
        <v>2</v>
      </c>
      <c r="AX54" s="183">
        <v>1</v>
      </c>
      <c r="AY54" s="83">
        <f t="shared" si="13"/>
        <v>0</v>
      </c>
      <c r="AZ54" s="150">
        <v>2</v>
      </c>
      <c r="BA54" s="162">
        <v>1</v>
      </c>
      <c r="BB54" s="83">
        <f t="shared" si="14"/>
        <v>0</v>
      </c>
      <c r="BC54" s="150">
        <v>2</v>
      </c>
      <c r="BD54" s="183">
        <v>1</v>
      </c>
      <c r="BE54" s="83">
        <f t="shared" si="15"/>
        <v>0</v>
      </c>
      <c r="BF54" s="184">
        <v>1</v>
      </c>
      <c r="BG54" s="185">
        <v>0</v>
      </c>
      <c r="BH54" s="83">
        <f t="shared" si="16"/>
        <v>0</v>
      </c>
      <c r="BI54" s="150">
        <v>2</v>
      </c>
      <c r="BJ54" s="162">
        <v>0</v>
      </c>
      <c r="BK54" s="83">
        <f t="shared" si="17"/>
        <v>0</v>
      </c>
      <c r="BL54" s="150">
        <v>1</v>
      </c>
      <c r="BM54" s="162">
        <v>0</v>
      </c>
      <c r="BN54" s="83">
        <f t="shared" si="18"/>
        <v>0</v>
      </c>
      <c r="BO54" s="150">
        <v>2</v>
      </c>
      <c r="BP54" s="183">
        <v>1</v>
      </c>
      <c r="BQ54" s="83">
        <f t="shared" si="19"/>
        <v>0</v>
      </c>
      <c r="BR54" s="150">
        <v>2</v>
      </c>
      <c r="BS54" s="183">
        <v>1</v>
      </c>
      <c r="BT54" s="83">
        <f t="shared" si="20"/>
        <v>0</v>
      </c>
      <c r="BU54" s="150">
        <v>2</v>
      </c>
      <c r="BV54" s="162">
        <v>1</v>
      </c>
      <c r="BW54" s="83">
        <f t="shared" si="21"/>
        <v>0</v>
      </c>
      <c r="BX54" s="191">
        <v>2</v>
      </c>
      <c r="BY54" s="167">
        <v>1</v>
      </c>
      <c r="BZ54" s="83">
        <f t="shared" si="22"/>
        <v>0</v>
      </c>
      <c r="CA54" s="150">
        <v>3</v>
      </c>
      <c r="CB54" s="162">
        <v>1</v>
      </c>
      <c r="CC54" s="83">
        <f t="shared" si="23"/>
        <v>0</v>
      </c>
      <c r="CD54" s="150">
        <v>1</v>
      </c>
      <c r="CE54" s="183">
        <v>1</v>
      </c>
      <c r="CF54" s="83">
        <f t="shared" si="24"/>
        <v>0</v>
      </c>
      <c r="CG54" s="150">
        <v>4</v>
      </c>
      <c r="CH54" s="162">
        <v>0</v>
      </c>
      <c r="CI54" s="83">
        <f t="shared" si="25"/>
        <v>0</v>
      </c>
      <c r="CJ54" s="188">
        <v>2</v>
      </c>
      <c r="CK54" s="189">
        <v>1</v>
      </c>
      <c r="CL54" s="83">
        <f t="shared" si="26"/>
        <v>0</v>
      </c>
      <c r="CM54" s="150">
        <v>1</v>
      </c>
      <c r="CN54" s="183">
        <v>0</v>
      </c>
      <c r="CO54" s="83">
        <f t="shared" si="27"/>
        <v>0</v>
      </c>
      <c r="CP54" s="150">
        <v>3</v>
      </c>
      <c r="CQ54" s="162">
        <v>1</v>
      </c>
      <c r="CR54" s="83">
        <f t="shared" si="28"/>
        <v>0</v>
      </c>
      <c r="CS54" s="150">
        <v>1</v>
      </c>
      <c r="CT54" s="162">
        <v>1</v>
      </c>
      <c r="CU54" s="163">
        <f t="shared" si="29"/>
        <v>0</v>
      </c>
    </row>
    <row r="55" spans="1:99" ht="12.75" customHeight="1">
      <c r="A55" s="7">
        <f t="shared" si="31"/>
        <v>6</v>
      </c>
      <c r="B55" s="220"/>
      <c r="C55" s="79" t="e">
        <f t="shared" si="0"/>
        <v>#N/A</v>
      </c>
      <c r="D55" s="95" t="s">
        <v>110</v>
      </c>
      <c r="E55" s="170" t="s">
        <v>72</v>
      </c>
      <c r="F55" s="149"/>
      <c r="G55" s="111"/>
      <c r="H55" s="108">
        <f t="shared" si="35"/>
        <v>15</v>
      </c>
      <c r="I55" s="1">
        <f t="shared" si="36"/>
        <v>9</v>
      </c>
      <c r="J55" s="223"/>
      <c r="P55" s="149">
        <v>1</v>
      </c>
      <c r="Q55" s="178">
        <v>3</v>
      </c>
      <c r="R55" s="80">
        <f t="shared" si="2"/>
        <v>0</v>
      </c>
      <c r="S55" s="149">
        <v>1</v>
      </c>
      <c r="T55" s="178">
        <v>1</v>
      </c>
      <c r="U55" s="80">
        <f t="shared" si="3"/>
        <v>0</v>
      </c>
      <c r="V55" s="149">
        <v>1</v>
      </c>
      <c r="W55" s="178">
        <v>1</v>
      </c>
      <c r="X55" s="80">
        <f t="shared" si="4"/>
        <v>0</v>
      </c>
      <c r="Y55" s="149">
        <v>1</v>
      </c>
      <c r="Z55" s="178">
        <v>1</v>
      </c>
      <c r="AA55" s="80">
        <f t="shared" si="5"/>
        <v>0</v>
      </c>
      <c r="AB55" s="149">
        <v>2</v>
      </c>
      <c r="AC55" s="178">
        <v>1</v>
      </c>
      <c r="AD55" s="80">
        <f t="shared" si="6"/>
        <v>0</v>
      </c>
      <c r="AE55" s="149">
        <v>1</v>
      </c>
      <c r="AF55" s="178">
        <v>2</v>
      </c>
      <c r="AG55" s="80">
        <f t="shared" si="7"/>
        <v>0</v>
      </c>
      <c r="AH55" s="149">
        <v>2</v>
      </c>
      <c r="AI55" s="178">
        <v>2</v>
      </c>
      <c r="AJ55" s="80">
        <f t="shared" si="8"/>
        <v>0</v>
      </c>
      <c r="AK55" s="149">
        <v>1</v>
      </c>
      <c r="AL55" s="178">
        <v>0</v>
      </c>
      <c r="AM55" s="80">
        <f t="shared" si="9"/>
        <v>0</v>
      </c>
      <c r="AN55" s="149">
        <v>0</v>
      </c>
      <c r="AO55" s="160">
        <v>0</v>
      </c>
      <c r="AP55" s="80">
        <f t="shared" si="10"/>
        <v>0</v>
      </c>
      <c r="AQ55" s="149">
        <v>1</v>
      </c>
      <c r="AR55" s="160">
        <v>1</v>
      </c>
      <c r="AS55" s="80">
        <f t="shared" si="11"/>
        <v>0</v>
      </c>
      <c r="AT55" s="149">
        <v>1</v>
      </c>
      <c r="AU55" s="178">
        <v>1</v>
      </c>
      <c r="AV55" s="80">
        <f t="shared" si="12"/>
        <v>0</v>
      </c>
      <c r="AW55" s="149">
        <v>1</v>
      </c>
      <c r="AX55" s="178">
        <v>1</v>
      </c>
      <c r="AY55" s="80">
        <f t="shared" si="13"/>
        <v>0</v>
      </c>
      <c r="AZ55" s="149">
        <v>1</v>
      </c>
      <c r="BA55" s="160">
        <v>1</v>
      </c>
      <c r="BB55" s="80">
        <f t="shared" si="14"/>
        <v>0</v>
      </c>
      <c r="BC55" s="149">
        <v>3</v>
      </c>
      <c r="BD55" s="178">
        <v>1</v>
      </c>
      <c r="BE55" s="80">
        <f t="shared" si="15"/>
        <v>0</v>
      </c>
      <c r="BF55" s="179">
        <v>1</v>
      </c>
      <c r="BG55" s="180">
        <v>1</v>
      </c>
      <c r="BH55" s="80">
        <f t="shared" si="16"/>
        <v>0</v>
      </c>
      <c r="BI55" s="149">
        <v>2</v>
      </c>
      <c r="BJ55" s="160">
        <v>1</v>
      </c>
      <c r="BK55" s="80">
        <f t="shared" si="17"/>
        <v>0</v>
      </c>
      <c r="BL55" s="149">
        <v>1</v>
      </c>
      <c r="BM55" s="160">
        <v>1</v>
      </c>
      <c r="BN55" s="80">
        <f t="shared" si="18"/>
        <v>0</v>
      </c>
      <c r="BO55" s="149">
        <v>1</v>
      </c>
      <c r="BP55" s="178">
        <v>2</v>
      </c>
      <c r="BQ55" s="80">
        <f t="shared" si="19"/>
        <v>0</v>
      </c>
      <c r="BR55" s="149">
        <v>3</v>
      </c>
      <c r="BS55" s="178">
        <v>1</v>
      </c>
      <c r="BT55" s="80">
        <f t="shared" si="20"/>
        <v>0</v>
      </c>
      <c r="BU55" s="149">
        <v>2</v>
      </c>
      <c r="BV55" s="160">
        <v>1</v>
      </c>
      <c r="BW55" s="80">
        <f t="shared" si="21"/>
        <v>0</v>
      </c>
      <c r="BX55" s="190">
        <v>1</v>
      </c>
      <c r="BY55" s="160">
        <v>2</v>
      </c>
      <c r="BZ55" s="80">
        <f t="shared" si="22"/>
        <v>0</v>
      </c>
      <c r="CA55" s="149">
        <v>2</v>
      </c>
      <c r="CB55" s="160">
        <v>2</v>
      </c>
      <c r="CC55" s="80">
        <f t="shared" si="23"/>
        <v>0</v>
      </c>
      <c r="CD55" s="149">
        <v>0</v>
      </c>
      <c r="CE55" s="178">
        <v>0</v>
      </c>
      <c r="CF55" s="80">
        <f t="shared" si="24"/>
        <v>0</v>
      </c>
      <c r="CG55" s="149">
        <v>2</v>
      </c>
      <c r="CH55" s="160">
        <v>1</v>
      </c>
      <c r="CI55" s="80">
        <f t="shared" si="25"/>
        <v>0</v>
      </c>
      <c r="CJ55" s="149">
        <v>1</v>
      </c>
      <c r="CK55" s="160">
        <v>1</v>
      </c>
      <c r="CL55" s="80">
        <f t="shared" si="26"/>
        <v>0</v>
      </c>
      <c r="CM55" s="149">
        <v>1</v>
      </c>
      <c r="CN55" s="178">
        <v>2</v>
      </c>
      <c r="CO55" s="80">
        <f t="shared" si="27"/>
        <v>0</v>
      </c>
      <c r="CP55" s="149">
        <v>2</v>
      </c>
      <c r="CQ55" s="160">
        <v>1</v>
      </c>
      <c r="CR55" s="80">
        <f t="shared" si="28"/>
        <v>0</v>
      </c>
      <c r="CS55" s="149">
        <v>3</v>
      </c>
      <c r="CT55" s="160">
        <v>1</v>
      </c>
      <c r="CU55" s="161">
        <f t="shared" si="29"/>
        <v>0</v>
      </c>
    </row>
    <row r="56" spans="1:99" ht="13.5" customHeight="1">
      <c r="A56" s="7">
        <f t="shared" si="31"/>
        <v>6</v>
      </c>
      <c r="B56" s="221"/>
      <c r="C56" s="84" t="e">
        <f t="shared" si="0"/>
        <v>#N/A</v>
      </c>
      <c r="D56" s="97" t="s">
        <v>108</v>
      </c>
      <c r="E56" s="107" t="s">
        <v>73</v>
      </c>
      <c r="F56" s="151"/>
      <c r="G56" s="157"/>
      <c r="H56" s="110">
        <f t="shared" si="35"/>
        <v>8</v>
      </c>
      <c r="I56" s="85">
        <f t="shared" si="36"/>
        <v>10</v>
      </c>
      <c r="J56" s="224"/>
      <c r="K56" s="86"/>
      <c r="L56" s="86"/>
      <c r="M56" s="86"/>
      <c r="N56" s="86"/>
      <c r="O56" s="86"/>
      <c r="P56" s="151">
        <v>1</v>
      </c>
      <c r="Q56" s="153">
        <v>3</v>
      </c>
      <c r="R56" s="87">
        <f t="shared" si="2"/>
        <v>0</v>
      </c>
      <c r="S56" s="151">
        <v>2</v>
      </c>
      <c r="T56" s="153">
        <v>1</v>
      </c>
      <c r="U56" s="87">
        <f t="shared" si="3"/>
        <v>0</v>
      </c>
      <c r="V56" s="151">
        <v>1</v>
      </c>
      <c r="W56" s="153">
        <v>0</v>
      </c>
      <c r="X56" s="87">
        <f t="shared" si="4"/>
        <v>0</v>
      </c>
      <c r="Y56" s="151">
        <v>0</v>
      </c>
      <c r="Z56" s="153">
        <v>1</v>
      </c>
      <c r="AA56" s="87">
        <f t="shared" si="5"/>
        <v>0</v>
      </c>
      <c r="AB56" s="151">
        <v>2</v>
      </c>
      <c r="AC56" s="153">
        <v>2</v>
      </c>
      <c r="AD56" s="87">
        <f t="shared" si="6"/>
        <v>0</v>
      </c>
      <c r="AE56" s="151">
        <v>0</v>
      </c>
      <c r="AF56" s="153">
        <v>2</v>
      </c>
      <c r="AG56" s="87">
        <f t="shared" si="7"/>
        <v>0</v>
      </c>
      <c r="AH56" s="151">
        <v>1</v>
      </c>
      <c r="AI56" s="153">
        <v>2</v>
      </c>
      <c r="AJ56" s="87">
        <f t="shared" si="8"/>
        <v>0</v>
      </c>
      <c r="AK56" s="151">
        <v>2</v>
      </c>
      <c r="AL56" s="153">
        <v>1</v>
      </c>
      <c r="AM56" s="87">
        <f t="shared" si="9"/>
        <v>0</v>
      </c>
      <c r="AN56" s="151">
        <v>1</v>
      </c>
      <c r="AO56" s="153">
        <v>0</v>
      </c>
      <c r="AP56" s="87">
        <f t="shared" si="10"/>
        <v>0</v>
      </c>
      <c r="AQ56" s="151">
        <v>0</v>
      </c>
      <c r="AR56" s="153">
        <v>1</v>
      </c>
      <c r="AS56" s="87">
        <f t="shared" si="11"/>
        <v>0</v>
      </c>
      <c r="AT56" s="151">
        <v>0</v>
      </c>
      <c r="AU56" s="153">
        <v>1</v>
      </c>
      <c r="AV56" s="87">
        <f t="shared" si="12"/>
        <v>0</v>
      </c>
      <c r="AW56" s="151">
        <v>0</v>
      </c>
      <c r="AX56" s="153">
        <v>1</v>
      </c>
      <c r="AY56" s="87">
        <f t="shared" si="13"/>
        <v>0</v>
      </c>
      <c r="AZ56" s="151">
        <v>0</v>
      </c>
      <c r="BA56" s="153">
        <v>1</v>
      </c>
      <c r="BB56" s="87">
        <f t="shared" si="14"/>
        <v>0</v>
      </c>
      <c r="BC56" s="151">
        <v>2</v>
      </c>
      <c r="BD56" s="153">
        <v>1</v>
      </c>
      <c r="BE56" s="87">
        <f t="shared" si="15"/>
        <v>0</v>
      </c>
      <c r="BF56" s="192">
        <v>1</v>
      </c>
      <c r="BG56" s="193">
        <v>2</v>
      </c>
      <c r="BH56" s="87">
        <f t="shared" si="16"/>
        <v>0</v>
      </c>
      <c r="BI56" s="151">
        <v>1</v>
      </c>
      <c r="BJ56" s="153">
        <v>1</v>
      </c>
      <c r="BK56" s="87">
        <f t="shared" si="17"/>
        <v>0</v>
      </c>
      <c r="BL56" s="151">
        <v>1</v>
      </c>
      <c r="BM56" s="153">
        <v>0</v>
      </c>
      <c r="BN56" s="87">
        <f t="shared" si="18"/>
        <v>0</v>
      </c>
      <c r="BO56" s="151">
        <v>0</v>
      </c>
      <c r="BP56" s="153">
        <v>2</v>
      </c>
      <c r="BQ56" s="87">
        <f t="shared" si="19"/>
        <v>0</v>
      </c>
      <c r="BR56" s="151">
        <v>2</v>
      </c>
      <c r="BS56" s="153">
        <v>1</v>
      </c>
      <c r="BT56" s="87">
        <f t="shared" si="20"/>
        <v>0</v>
      </c>
      <c r="BU56" s="151">
        <v>0</v>
      </c>
      <c r="BV56" s="153">
        <v>2</v>
      </c>
      <c r="BW56" s="87">
        <f t="shared" si="21"/>
        <v>0</v>
      </c>
      <c r="BX56" s="198">
        <v>1</v>
      </c>
      <c r="BY56" s="101">
        <v>1</v>
      </c>
      <c r="BZ56" s="87">
        <f t="shared" si="22"/>
        <v>0</v>
      </c>
      <c r="CA56" s="151">
        <v>1</v>
      </c>
      <c r="CB56" s="153">
        <v>1</v>
      </c>
      <c r="CC56" s="87">
        <f t="shared" si="23"/>
        <v>0</v>
      </c>
      <c r="CD56" s="151">
        <v>2</v>
      </c>
      <c r="CE56" s="153">
        <v>2</v>
      </c>
      <c r="CF56" s="87">
        <f t="shared" si="24"/>
        <v>0</v>
      </c>
      <c r="CG56" s="151">
        <v>4</v>
      </c>
      <c r="CH56" s="153">
        <v>1</v>
      </c>
      <c r="CI56" s="87">
        <f t="shared" si="25"/>
        <v>0</v>
      </c>
      <c r="CJ56" s="196">
        <v>1</v>
      </c>
      <c r="CK56" s="197">
        <v>2</v>
      </c>
      <c r="CL56" s="87">
        <f t="shared" si="26"/>
        <v>0</v>
      </c>
      <c r="CM56" s="151">
        <v>1</v>
      </c>
      <c r="CN56" s="153">
        <v>1</v>
      </c>
      <c r="CO56" s="87">
        <f t="shared" si="27"/>
        <v>0</v>
      </c>
      <c r="CP56" s="151">
        <v>2</v>
      </c>
      <c r="CQ56" s="153">
        <v>1</v>
      </c>
      <c r="CR56" s="87">
        <f t="shared" si="28"/>
        <v>0</v>
      </c>
      <c r="CS56" s="151">
        <v>1</v>
      </c>
      <c r="CT56" s="153">
        <v>2</v>
      </c>
      <c r="CU56" s="164">
        <f t="shared" si="29"/>
        <v>0</v>
      </c>
    </row>
    <row r="57" spans="1:99" ht="12.75" customHeight="1">
      <c r="A57" s="7">
        <f t="shared" si="31"/>
        <v>7</v>
      </c>
      <c r="B57" s="231">
        <v>7</v>
      </c>
      <c r="C57" s="141" t="e">
        <f t="shared" si="0"/>
        <v>#N/A</v>
      </c>
      <c r="D57" s="96" t="s">
        <v>68</v>
      </c>
      <c r="E57" s="117" t="s">
        <v>74</v>
      </c>
      <c r="F57" s="150"/>
      <c r="G57" s="156"/>
      <c r="H57" s="118">
        <f t="shared" si="35"/>
        <v>1</v>
      </c>
      <c r="I57" s="119">
        <f t="shared" si="36"/>
        <v>18</v>
      </c>
      <c r="J57" s="222" t="str">
        <f>IF(SUM(H57:I65)&lt;&gt;171,"F e h l e r","")</f>
        <v/>
      </c>
      <c r="K57" s="115"/>
      <c r="L57" s="115"/>
      <c r="M57" s="115"/>
      <c r="N57" s="115"/>
      <c r="O57" s="115"/>
      <c r="P57" s="150">
        <v>1</v>
      </c>
      <c r="Q57" s="183">
        <v>3</v>
      </c>
      <c r="R57" s="120">
        <f t="shared" si="2"/>
        <v>0</v>
      </c>
      <c r="S57" s="150">
        <v>2</v>
      </c>
      <c r="T57" s="183">
        <v>1</v>
      </c>
      <c r="U57" s="120">
        <f t="shared" si="3"/>
        <v>0</v>
      </c>
      <c r="V57" s="150">
        <v>3</v>
      </c>
      <c r="W57" s="183">
        <v>1</v>
      </c>
      <c r="X57" s="120">
        <f t="shared" si="4"/>
        <v>0</v>
      </c>
      <c r="Y57" s="150">
        <v>2</v>
      </c>
      <c r="Z57" s="183">
        <v>2</v>
      </c>
      <c r="AA57" s="120">
        <f t="shared" si="5"/>
        <v>0</v>
      </c>
      <c r="AB57" s="150">
        <v>3</v>
      </c>
      <c r="AC57" s="183">
        <v>1</v>
      </c>
      <c r="AD57" s="120">
        <f t="shared" si="6"/>
        <v>0</v>
      </c>
      <c r="AE57" s="150">
        <v>2</v>
      </c>
      <c r="AF57" s="183">
        <v>1</v>
      </c>
      <c r="AG57" s="120">
        <f t="shared" si="7"/>
        <v>0</v>
      </c>
      <c r="AH57" s="150">
        <v>3</v>
      </c>
      <c r="AI57" s="183">
        <v>1</v>
      </c>
      <c r="AJ57" s="120">
        <f t="shared" si="8"/>
        <v>0</v>
      </c>
      <c r="AK57" s="150">
        <v>2</v>
      </c>
      <c r="AL57" s="183">
        <v>0</v>
      </c>
      <c r="AM57" s="120">
        <f t="shared" si="9"/>
        <v>0</v>
      </c>
      <c r="AN57" s="150">
        <v>2</v>
      </c>
      <c r="AO57" s="162">
        <v>0</v>
      </c>
      <c r="AP57" s="120">
        <f t="shared" si="10"/>
        <v>0</v>
      </c>
      <c r="AQ57" s="150">
        <v>3</v>
      </c>
      <c r="AR57" s="162">
        <v>2</v>
      </c>
      <c r="AS57" s="120">
        <f t="shared" si="11"/>
        <v>0</v>
      </c>
      <c r="AT57" s="150">
        <v>2</v>
      </c>
      <c r="AU57" s="183">
        <v>1</v>
      </c>
      <c r="AV57" s="120">
        <f t="shared" si="12"/>
        <v>0</v>
      </c>
      <c r="AW57" s="150">
        <v>3</v>
      </c>
      <c r="AX57" s="183">
        <v>2</v>
      </c>
      <c r="AY57" s="120">
        <f t="shared" si="13"/>
        <v>0</v>
      </c>
      <c r="AZ57" s="150">
        <v>3</v>
      </c>
      <c r="BA57" s="162">
        <v>2</v>
      </c>
      <c r="BB57" s="120">
        <f t="shared" si="14"/>
        <v>0</v>
      </c>
      <c r="BC57" s="150">
        <v>2</v>
      </c>
      <c r="BD57" s="183">
        <v>1</v>
      </c>
      <c r="BE57" s="120">
        <f t="shared" si="15"/>
        <v>0</v>
      </c>
      <c r="BF57" s="184">
        <v>3</v>
      </c>
      <c r="BG57" s="185">
        <v>3</v>
      </c>
      <c r="BH57" s="120">
        <f t="shared" si="16"/>
        <v>0</v>
      </c>
      <c r="BI57" s="150">
        <v>3</v>
      </c>
      <c r="BJ57" s="162">
        <v>2</v>
      </c>
      <c r="BK57" s="120">
        <f t="shared" si="17"/>
        <v>0</v>
      </c>
      <c r="BL57" s="150">
        <v>3</v>
      </c>
      <c r="BM57" s="162">
        <v>1</v>
      </c>
      <c r="BN57" s="120">
        <f t="shared" si="18"/>
        <v>0</v>
      </c>
      <c r="BO57" s="150">
        <v>2</v>
      </c>
      <c r="BP57" s="183">
        <v>1</v>
      </c>
      <c r="BQ57" s="120">
        <f t="shared" si="19"/>
        <v>0</v>
      </c>
      <c r="BR57" s="150">
        <v>2</v>
      </c>
      <c r="BS57" s="183">
        <v>1</v>
      </c>
      <c r="BT57" s="120">
        <f t="shared" si="20"/>
        <v>0</v>
      </c>
      <c r="BU57" s="150">
        <v>2</v>
      </c>
      <c r="BV57" s="162">
        <v>1</v>
      </c>
      <c r="BW57" s="120">
        <f t="shared" si="21"/>
        <v>0</v>
      </c>
      <c r="BX57" s="191">
        <v>2</v>
      </c>
      <c r="BY57" s="167">
        <v>0</v>
      </c>
      <c r="BZ57" s="120">
        <f t="shared" si="22"/>
        <v>0</v>
      </c>
      <c r="CA57" s="150">
        <v>3</v>
      </c>
      <c r="CB57" s="162">
        <v>1</v>
      </c>
      <c r="CC57" s="120">
        <f t="shared" si="23"/>
        <v>0</v>
      </c>
      <c r="CD57" s="150">
        <v>2</v>
      </c>
      <c r="CE57" s="183">
        <v>1</v>
      </c>
      <c r="CF57" s="120">
        <f t="shared" si="24"/>
        <v>0</v>
      </c>
      <c r="CG57" s="150">
        <v>2</v>
      </c>
      <c r="CH57" s="162">
        <v>3</v>
      </c>
      <c r="CI57" s="120">
        <f t="shared" si="25"/>
        <v>0</v>
      </c>
      <c r="CJ57" s="188">
        <v>2</v>
      </c>
      <c r="CK57" s="189">
        <v>1</v>
      </c>
      <c r="CL57" s="120">
        <f t="shared" si="26"/>
        <v>0</v>
      </c>
      <c r="CM57" s="150">
        <v>2</v>
      </c>
      <c r="CN57" s="183">
        <v>1</v>
      </c>
      <c r="CO57" s="120">
        <f t="shared" si="27"/>
        <v>0</v>
      </c>
      <c r="CP57" s="150">
        <v>3</v>
      </c>
      <c r="CQ57" s="162">
        <v>1</v>
      </c>
      <c r="CR57" s="120">
        <f t="shared" si="28"/>
        <v>0</v>
      </c>
      <c r="CS57" s="150">
        <v>3</v>
      </c>
      <c r="CT57" s="162">
        <v>2</v>
      </c>
      <c r="CU57" s="165">
        <f t="shared" si="29"/>
        <v>0</v>
      </c>
    </row>
    <row r="58" spans="1:99" ht="12.75" customHeight="1">
      <c r="A58" s="7">
        <f t="shared" si="31"/>
        <v>7</v>
      </c>
      <c r="B58" s="220"/>
      <c r="C58" s="79" t="e">
        <f t="shared" si="0"/>
        <v>#N/A</v>
      </c>
      <c r="D58" s="95" t="s">
        <v>75</v>
      </c>
      <c r="E58" s="170" t="s">
        <v>108</v>
      </c>
      <c r="F58" s="149"/>
      <c r="G58" s="111"/>
      <c r="H58" s="108">
        <f t="shared" si="35"/>
        <v>17</v>
      </c>
      <c r="I58" s="1">
        <f t="shared" si="36"/>
        <v>8</v>
      </c>
      <c r="J58" s="223"/>
      <c r="P58" s="149">
        <v>1</v>
      </c>
      <c r="Q58" s="178">
        <v>3</v>
      </c>
      <c r="R58" s="80">
        <f t="shared" si="2"/>
        <v>0</v>
      </c>
      <c r="S58" s="149">
        <v>3</v>
      </c>
      <c r="T58" s="178">
        <v>0</v>
      </c>
      <c r="U58" s="80">
        <f t="shared" si="3"/>
        <v>0</v>
      </c>
      <c r="V58" s="149">
        <v>2</v>
      </c>
      <c r="W58" s="178">
        <v>0</v>
      </c>
      <c r="X58" s="80">
        <f t="shared" si="4"/>
        <v>0</v>
      </c>
      <c r="Y58" s="149">
        <v>3</v>
      </c>
      <c r="Z58" s="178">
        <v>1</v>
      </c>
      <c r="AA58" s="80">
        <f t="shared" si="5"/>
        <v>0</v>
      </c>
      <c r="AB58" s="149">
        <v>4</v>
      </c>
      <c r="AC58" s="178">
        <v>0</v>
      </c>
      <c r="AD58" s="80">
        <f t="shared" si="6"/>
        <v>0</v>
      </c>
      <c r="AE58" s="149">
        <v>2</v>
      </c>
      <c r="AF58" s="178">
        <v>0</v>
      </c>
      <c r="AG58" s="80">
        <f t="shared" si="7"/>
        <v>0</v>
      </c>
      <c r="AH58" s="149">
        <v>3</v>
      </c>
      <c r="AI58" s="178">
        <v>0</v>
      </c>
      <c r="AJ58" s="80">
        <f t="shared" si="8"/>
        <v>0</v>
      </c>
      <c r="AK58" s="149">
        <v>3</v>
      </c>
      <c r="AL58" s="178">
        <v>1</v>
      </c>
      <c r="AM58" s="80">
        <f t="shared" si="9"/>
        <v>0</v>
      </c>
      <c r="AN58" s="149">
        <v>4</v>
      </c>
      <c r="AO58" s="160">
        <v>0</v>
      </c>
      <c r="AP58" s="80">
        <f t="shared" si="10"/>
        <v>0</v>
      </c>
      <c r="AQ58" s="149">
        <v>3</v>
      </c>
      <c r="AR58" s="160">
        <v>1</v>
      </c>
      <c r="AS58" s="80">
        <f t="shared" si="11"/>
        <v>0</v>
      </c>
      <c r="AT58" s="149">
        <v>2</v>
      </c>
      <c r="AU58" s="178">
        <v>0</v>
      </c>
      <c r="AV58" s="80">
        <f t="shared" si="12"/>
        <v>0</v>
      </c>
      <c r="AW58" s="149">
        <v>3</v>
      </c>
      <c r="AX58" s="178">
        <v>1</v>
      </c>
      <c r="AY58" s="80">
        <f t="shared" si="13"/>
        <v>0</v>
      </c>
      <c r="AZ58" s="149">
        <v>3</v>
      </c>
      <c r="BA58" s="160">
        <v>1</v>
      </c>
      <c r="BB58" s="80">
        <f t="shared" si="14"/>
        <v>0</v>
      </c>
      <c r="BC58" s="149">
        <v>3</v>
      </c>
      <c r="BD58" s="178">
        <v>1</v>
      </c>
      <c r="BE58" s="80">
        <f t="shared" si="15"/>
        <v>0</v>
      </c>
      <c r="BF58" s="179">
        <v>2</v>
      </c>
      <c r="BG58" s="180">
        <v>0</v>
      </c>
      <c r="BH58" s="80">
        <f t="shared" si="16"/>
        <v>0</v>
      </c>
      <c r="BI58" s="149">
        <v>3</v>
      </c>
      <c r="BJ58" s="160">
        <v>0</v>
      </c>
      <c r="BK58" s="80">
        <f t="shared" si="17"/>
        <v>0</v>
      </c>
      <c r="BL58" s="149">
        <v>2</v>
      </c>
      <c r="BM58" s="160">
        <v>0</v>
      </c>
      <c r="BN58" s="80">
        <f t="shared" si="18"/>
        <v>0</v>
      </c>
      <c r="BO58" s="149">
        <v>2</v>
      </c>
      <c r="BP58" s="178">
        <v>0</v>
      </c>
      <c r="BQ58" s="80">
        <f t="shared" si="19"/>
        <v>0</v>
      </c>
      <c r="BR58" s="149">
        <v>3</v>
      </c>
      <c r="BS58" s="178">
        <v>1</v>
      </c>
      <c r="BT58" s="80">
        <f t="shared" si="20"/>
        <v>0</v>
      </c>
      <c r="BU58" s="149">
        <v>2</v>
      </c>
      <c r="BV58" s="160">
        <v>1</v>
      </c>
      <c r="BW58" s="80">
        <f t="shared" si="21"/>
        <v>0</v>
      </c>
      <c r="BX58" s="190">
        <v>3</v>
      </c>
      <c r="BY58" s="160">
        <v>0</v>
      </c>
      <c r="BZ58" s="80">
        <f t="shared" si="22"/>
        <v>0</v>
      </c>
      <c r="CA58" s="149">
        <v>2</v>
      </c>
      <c r="CB58" s="160">
        <v>1</v>
      </c>
      <c r="CC58" s="80">
        <f t="shared" si="23"/>
        <v>0</v>
      </c>
      <c r="CD58" s="149">
        <v>2</v>
      </c>
      <c r="CE58" s="178">
        <v>0</v>
      </c>
      <c r="CF58" s="80">
        <f t="shared" si="24"/>
        <v>0</v>
      </c>
      <c r="CG58" s="149">
        <v>1</v>
      </c>
      <c r="CH58" s="160">
        <v>0</v>
      </c>
      <c r="CI58" s="80">
        <f t="shared" si="25"/>
        <v>0</v>
      </c>
      <c r="CJ58" s="149">
        <v>2</v>
      </c>
      <c r="CK58" s="160">
        <v>1</v>
      </c>
      <c r="CL58" s="80">
        <f t="shared" si="26"/>
        <v>0</v>
      </c>
      <c r="CM58" s="149">
        <v>3</v>
      </c>
      <c r="CN58" s="178">
        <v>0</v>
      </c>
      <c r="CO58" s="80">
        <f t="shared" si="27"/>
        <v>0</v>
      </c>
      <c r="CP58" s="149">
        <v>3</v>
      </c>
      <c r="CQ58" s="160">
        <v>1</v>
      </c>
      <c r="CR58" s="80">
        <f t="shared" si="28"/>
        <v>0</v>
      </c>
      <c r="CS58" s="149">
        <v>3</v>
      </c>
      <c r="CT58" s="160">
        <v>1</v>
      </c>
      <c r="CU58" s="161">
        <f t="shared" si="29"/>
        <v>0</v>
      </c>
    </row>
    <row r="59" spans="1:99" ht="12.75" customHeight="1">
      <c r="A59" s="7">
        <f t="shared" si="31"/>
        <v>7</v>
      </c>
      <c r="B59" s="220"/>
      <c r="C59" s="81" t="e">
        <f t="shared" si="0"/>
        <v>#N/A</v>
      </c>
      <c r="D59" s="96" t="s">
        <v>78</v>
      </c>
      <c r="E59" s="171" t="s">
        <v>71</v>
      </c>
      <c r="F59" s="150"/>
      <c r="G59" s="156"/>
      <c r="H59" s="109">
        <f t="shared" si="35"/>
        <v>4</v>
      </c>
      <c r="I59" s="82">
        <f t="shared" si="36"/>
        <v>16</v>
      </c>
      <c r="J59" s="223"/>
      <c r="P59" s="150">
        <v>1</v>
      </c>
      <c r="Q59" s="183">
        <v>3</v>
      </c>
      <c r="R59" s="83">
        <f t="shared" si="2"/>
        <v>0</v>
      </c>
      <c r="S59" s="150">
        <v>1</v>
      </c>
      <c r="T59" s="183">
        <v>1</v>
      </c>
      <c r="U59" s="83">
        <f t="shared" si="3"/>
        <v>0</v>
      </c>
      <c r="V59" s="150">
        <v>2</v>
      </c>
      <c r="W59" s="183">
        <v>0</v>
      </c>
      <c r="X59" s="83">
        <f t="shared" si="4"/>
        <v>0</v>
      </c>
      <c r="Y59" s="150">
        <v>1</v>
      </c>
      <c r="Z59" s="183">
        <v>0</v>
      </c>
      <c r="AA59" s="83">
        <f t="shared" si="5"/>
        <v>0</v>
      </c>
      <c r="AB59" s="150">
        <v>3</v>
      </c>
      <c r="AC59" s="183">
        <v>1</v>
      </c>
      <c r="AD59" s="83">
        <f t="shared" si="6"/>
        <v>0</v>
      </c>
      <c r="AE59" s="150">
        <v>1</v>
      </c>
      <c r="AF59" s="183">
        <v>1</v>
      </c>
      <c r="AG59" s="83">
        <f t="shared" si="7"/>
        <v>0</v>
      </c>
      <c r="AH59" s="150">
        <v>3</v>
      </c>
      <c r="AI59" s="183">
        <v>1</v>
      </c>
      <c r="AJ59" s="83">
        <f t="shared" si="8"/>
        <v>0</v>
      </c>
      <c r="AK59" s="150">
        <v>3</v>
      </c>
      <c r="AL59" s="183">
        <v>0</v>
      </c>
      <c r="AM59" s="83">
        <f t="shared" si="9"/>
        <v>0</v>
      </c>
      <c r="AN59" s="150">
        <v>3</v>
      </c>
      <c r="AO59" s="162">
        <v>1</v>
      </c>
      <c r="AP59" s="83">
        <f t="shared" si="10"/>
        <v>0</v>
      </c>
      <c r="AQ59" s="150">
        <v>2</v>
      </c>
      <c r="AR59" s="162">
        <v>1</v>
      </c>
      <c r="AS59" s="83">
        <f t="shared" si="11"/>
        <v>0</v>
      </c>
      <c r="AT59" s="150">
        <v>2</v>
      </c>
      <c r="AU59" s="183">
        <v>1</v>
      </c>
      <c r="AV59" s="83">
        <f t="shared" si="12"/>
        <v>0</v>
      </c>
      <c r="AW59" s="150">
        <v>2</v>
      </c>
      <c r="AX59" s="183">
        <v>1</v>
      </c>
      <c r="AY59" s="83">
        <f t="shared" si="13"/>
        <v>0</v>
      </c>
      <c r="AZ59" s="150">
        <v>2</v>
      </c>
      <c r="BA59" s="162">
        <v>1</v>
      </c>
      <c r="BB59" s="83">
        <f t="shared" si="14"/>
        <v>0</v>
      </c>
      <c r="BC59" s="150">
        <v>2</v>
      </c>
      <c r="BD59" s="183">
        <v>1</v>
      </c>
      <c r="BE59" s="83">
        <f t="shared" si="15"/>
        <v>0</v>
      </c>
      <c r="BF59" s="184">
        <v>2</v>
      </c>
      <c r="BG59" s="185">
        <v>0</v>
      </c>
      <c r="BH59" s="83">
        <f t="shared" si="16"/>
        <v>0</v>
      </c>
      <c r="BI59" s="150">
        <v>2</v>
      </c>
      <c r="BJ59" s="162">
        <v>2</v>
      </c>
      <c r="BK59" s="83">
        <f t="shared" si="17"/>
        <v>0</v>
      </c>
      <c r="BL59" s="150">
        <v>2</v>
      </c>
      <c r="BM59" s="162">
        <v>0</v>
      </c>
      <c r="BN59" s="83">
        <f t="shared" si="18"/>
        <v>0</v>
      </c>
      <c r="BO59" s="150">
        <v>1</v>
      </c>
      <c r="BP59" s="183">
        <v>1</v>
      </c>
      <c r="BQ59" s="83">
        <f t="shared" si="19"/>
        <v>0</v>
      </c>
      <c r="BR59" s="150">
        <v>2</v>
      </c>
      <c r="BS59" s="183">
        <v>1</v>
      </c>
      <c r="BT59" s="83">
        <f t="shared" si="20"/>
        <v>0</v>
      </c>
      <c r="BU59" s="150">
        <v>2</v>
      </c>
      <c r="BV59" s="162">
        <v>1</v>
      </c>
      <c r="BW59" s="83">
        <f t="shared" si="21"/>
        <v>0</v>
      </c>
      <c r="BX59" s="191">
        <v>1</v>
      </c>
      <c r="BY59" s="167">
        <v>1</v>
      </c>
      <c r="BZ59" s="83">
        <f t="shared" si="22"/>
        <v>0</v>
      </c>
      <c r="CA59" s="150">
        <v>2</v>
      </c>
      <c r="CB59" s="162">
        <v>1</v>
      </c>
      <c r="CC59" s="83">
        <f t="shared" si="23"/>
        <v>0</v>
      </c>
      <c r="CD59" s="150">
        <v>2</v>
      </c>
      <c r="CE59" s="183">
        <v>0</v>
      </c>
      <c r="CF59" s="83">
        <f t="shared" si="24"/>
        <v>0</v>
      </c>
      <c r="CG59" s="150">
        <v>1</v>
      </c>
      <c r="CH59" s="162">
        <v>0</v>
      </c>
      <c r="CI59" s="83">
        <f t="shared" si="25"/>
        <v>0</v>
      </c>
      <c r="CJ59" s="188">
        <v>2</v>
      </c>
      <c r="CK59" s="189">
        <v>1</v>
      </c>
      <c r="CL59" s="83">
        <f t="shared" si="26"/>
        <v>0</v>
      </c>
      <c r="CM59" s="150">
        <v>2</v>
      </c>
      <c r="CN59" s="183">
        <v>1</v>
      </c>
      <c r="CO59" s="83">
        <f t="shared" si="27"/>
        <v>0</v>
      </c>
      <c r="CP59" s="150">
        <v>3</v>
      </c>
      <c r="CQ59" s="162">
        <v>1</v>
      </c>
      <c r="CR59" s="83">
        <f t="shared" si="28"/>
        <v>0</v>
      </c>
      <c r="CS59" s="150">
        <v>2</v>
      </c>
      <c r="CT59" s="162">
        <v>1</v>
      </c>
      <c r="CU59" s="163">
        <f t="shared" si="29"/>
        <v>0</v>
      </c>
    </row>
    <row r="60" spans="1:99" ht="12.75" customHeight="1">
      <c r="A60" s="7">
        <f t="shared" si="31"/>
        <v>7</v>
      </c>
      <c r="B60" s="220"/>
      <c r="C60" s="79" t="e">
        <f t="shared" si="0"/>
        <v>#N/A</v>
      </c>
      <c r="D60" s="95" t="s">
        <v>70</v>
      </c>
      <c r="E60" s="170" t="s">
        <v>67</v>
      </c>
      <c r="F60" s="149"/>
      <c r="G60" s="111"/>
      <c r="H60" s="108">
        <f t="shared" si="35"/>
        <v>14</v>
      </c>
      <c r="I60" s="1">
        <f t="shared" si="36"/>
        <v>11</v>
      </c>
      <c r="J60" s="223"/>
      <c r="P60" s="149">
        <v>1</v>
      </c>
      <c r="Q60" s="178">
        <v>3</v>
      </c>
      <c r="R60" s="80">
        <f t="shared" si="2"/>
        <v>0</v>
      </c>
      <c r="S60" s="149">
        <v>1</v>
      </c>
      <c r="T60" s="178">
        <v>1</v>
      </c>
      <c r="U60" s="80">
        <f t="shared" si="3"/>
        <v>0</v>
      </c>
      <c r="V60" s="149">
        <v>1</v>
      </c>
      <c r="W60" s="178">
        <v>2</v>
      </c>
      <c r="X60" s="80">
        <f t="shared" si="4"/>
        <v>0</v>
      </c>
      <c r="Y60" s="149">
        <v>0</v>
      </c>
      <c r="Z60" s="178">
        <v>2</v>
      </c>
      <c r="AA60" s="80">
        <f t="shared" si="5"/>
        <v>0</v>
      </c>
      <c r="AB60" s="149">
        <v>2</v>
      </c>
      <c r="AC60" s="178">
        <v>2</v>
      </c>
      <c r="AD60" s="80">
        <f t="shared" si="6"/>
        <v>0</v>
      </c>
      <c r="AE60" s="149">
        <v>1</v>
      </c>
      <c r="AF60" s="178">
        <v>2</v>
      </c>
      <c r="AG60" s="80">
        <f t="shared" si="7"/>
        <v>0</v>
      </c>
      <c r="AH60" s="149">
        <v>2</v>
      </c>
      <c r="AI60" s="178">
        <v>1</v>
      </c>
      <c r="AJ60" s="80">
        <f t="shared" si="8"/>
        <v>0</v>
      </c>
      <c r="AK60" s="149">
        <v>1</v>
      </c>
      <c r="AL60" s="178">
        <v>2</v>
      </c>
      <c r="AM60" s="80">
        <f t="shared" si="9"/>
        <v>0</v>
      </c>
      <c r="AN60" s="149">
        <v>2</v>
      </c>
      <c r="AO60" s="160">
        <v>2</v>
      </c>
      <c r="AP60" s="80">
        <f t="shared" si="10"/>
        <v>0</v>
      </c>
      <c r="AQ60" s="149">
        <v>1</v>
      </c>
      <c r="AR60" s="160">
        <v>2</v>
      </c>
      <c r="AS60" s="80">
        <f t="shared" si="11"/>
        <v>0</v>
      </c>
      <c r="AT60" s="149">
        <v>1</v>
      </c>
      <c r="AU60" s="178">
        <v>3</v>
      </c>
      <c r="AV60" s="80">
        <f t="shared" si="12"/>
        <v>0</v>
      </c>
      <c r="AW60" s="149">
        <v>2</v>
      </c>
      <c r="AX60" s="178">
        <v>2</v>
      </c>
      <c r="AY60" s="80">
        <f t="shared" si="13"/>
        <v>0</v>
      </c>
      <c r="AZ60" s="149">
        <v>1</v>
      </c>
      <c r="BA60" s="160">
        <v>2</v>
      </c>
      <c r="BB60" s="80">
        <f t="shared" si="14"/>
        <v>0</v>
      </c>
      <c r="BC60" s="149">
        <v>2</v>
      </c>
      <c r="BD60" s="178">
        <v>1</v>
      </c>
      <c r="BE60" s="80">
        <f t="shared" si="15"/>
        <v>0</v>
      </c>
      <c r="BF60" s="179">
        <v>1</v>
      </c>
      <c r="BG60" s="180">
        <v>2</v>
      </c>
      <c r="BH60" s="80">
        <f t="shared" si="16"/>
        <v>0</v>
      </c>
      <c r="BI60" s="149">
        <v>1</v>
      </c>
      <c r="BJ60" s="160">
        <v>2</v>
      </c>
      <c r="BK60" s="80">
        <f t="shared" si="17"/>
        <v>0</v>
      </c>
      <c r="BL60" s="149">
        <v>1</v>
      </c>
      <c r="BM60" s="160">
        <v>2</v>
      </c>
      <c r="BN60" s="80">
        <f t="shared" si="18"/>
        <v>0</v>
      </c>
      <c r="BO60" s="149">
        <v>1</v>
      </c>
      <c r="BP60" s="178">
        <v>2</v>
      </c>
      <c r="BQ60" s="80">
        <f t="shared" si="19"/>
        <v>0</v>
      </c>
      <c r="BR60" s="149">
        <v>2</v>
      </c>
      <c r="BS60" s="178">
        <v>1</v>
      </c>
      <c r="BT60" s="80">
        <f t="shared" si="20"/>
        <v>0</v>
      </c>
      <c r="BU60" s="149">
        <v>2</v>
      </c>
      <c r="BV60" s="160">
        <v>1</v>
      </c>
      <c r="BW60" s="80">
        <f t="shared" si="21"/>
        <v>0</v>
      </c>
      <c r="BX60" s="190">
        <v>1</v>
      </c>
      <c r="BY60" s="160">
        <v>1</v>
      </c>
      <c r="BZ60" s="80">
        <f t="shared" si="22"/>
        <v>0</v>
      </c>
      <c r="CA60" s="149">
        <v>1</v>
      </c>
      <c r="CB60" s="160">
        <v>3</v>
      </c>
      <c r="CC60" s="80">
        <f t="shared" si="23"/>
        <v>0</v>
      </c>
      <c r="CD60" s="149">
        <v>0</v>
      </c>
      <c r="CE60" s="178">
        <v>2</v>
      </c>
      <c r="CF60" s="80">
        <f t="shared" si="24"/>
        <v>0</v>
      </c>
      <c r="CG60" s="149">
        <v>0</v>
      </c>
      <c r="CH60" s="160">
        <v>3</v>
      </c>
      <c r="CI60" s="80">
        <f t="shared" si="25"/>
        <v>0</v>
      </c>
      <c r="CJ60" s="149">
        <v>1</v>
      </c>
      <c r="CK60" s="160">
        <v>1</v>
      </c>
      <c r="CL60" s="80">
        <f t="shared" si="26"/>
        <v>0</v>
      </c>
      <c r="CM60" s="149">
        <v>1</v>
      </c>
      <c r="CN60" s="178">
        <v>2</v>
      </c>
      <c r="CO60" s="80">
        <f t="shared" si="27"/>
        <v>0</v>
      </c>
      <c r="CP60" s="149">
        <v>2</v>
      </c>
      <c r="CQ60" s="160">
        <v>1</v>
      </c>
      <c r="CR60" s="80">
        <f t="shared" si="28"/>
        <v>0</v>
      </c>
      <c r="CS60" s="149">
        <v>1</v>
      </c>
      <c r="CT60" s="160">
        <v>2</v>
      </c>
      <c r="CU60" s="161">
        <f t="shared" si="29"/>
        <v>0</v>
      </c>
    </row>
    <row r="61" spans="1:99" ht="12.75" customHeight="1">
      <c r="A61" s="7">
        <f t="shared" si="31"/>
        <v>7</v>
      </c>
      <c r="B61" s="220"/>
      <c r="C61" s="81" t="e">
        <f t="shared" si="0"/>
        <v>#N/A</v>
      </c>
      <c r="D61" s="96" t="s">
        <v>76</v>
      </c>
      <c r="E61" s="171" t="s">
        <v>66</v>
      </c>
      <c r="F61" s="150"/>
      <c r="G61" s="156"/>
      <c r="H61" s="109">
        <f t="shared" si="35"/>
        <v>6</v>
      </c>
      <c r="I61" s="82">
        <f t="shared" si="36"/>
        <v>13</v>
      </c>
      <c r="J61" s="223"/>
      <c r="P61" s="150">
        <v>1</v>
      </c>
      <c r="Q61" s="183">
        <v>3</v>
      </c>
      <c r="R61" s="83">
        <f t="shared" si="2"/>
        <v>0</v>
      </c>
      <c r="S61" s="150">
        <v>1</v>
      </c>
      <c r="T61" s="183">
        <v>1</v>
      </c>
      <c r="U61" s="83">
        <f t="shared" si="3"/>
        <v>0</v>
      </c>
      <c r="V61" s="150">
        <v>1</v>
      </c>
      <c r="W61" s="183">
        <v>2</v>
      </c>
      <c r="X61" s="83">
        <f t="shared" si="4"/>
        <v>0</v>
      </c>
      <c r="Y61" s="150">
        <v>0</v>
      </c>
      <c r="Z61" s="183">
        <v>2</v>
      </c>
      <c r="AA61" s="83">
        <f t="shared" si="5"/>
        <v>0</v>
      </c>
      <c r="AB61" s="150">
        <v>1</v>
      </c>
      <c r="AC61" s="183">
        <v>3</v>
      </c>
      <c r="AD61" s="83">
        <f t="shared" si="6"/>
        <v>0</v>
      </c>
      <c r="AE61" s="150">
        <v>1</v>
      </c>
      <c r="AF61" s="183">
        <v>2</v>
      </c>
      <c r="AG61" s="83">
        <f t="shared" si="7"/>
        <v>0</v>
      </c>
      <c r="AH61" s="150">
        <v>1</v>
      </c>
      <c r="AI61" s="183">
        <v>2</v>
      </c>
      <c r="AJ61" s="83">
        <f t="shared" si="8"/>
        <v>0</v>
      </c>
      <c r="AK61" s="150">
        <v>1</v>
      </c>
      <c r="AL61" s="183">
        <v>2</v>
      </c>
      <c r="AM61" s="83">
        <f t="shared" si="9"/>
        <v>0</v>
      </c>
      <c r="AN61" s="150">
        <v>1</v>
      </c>
      <c r="AO61" s="162">
        <v>3</v>
      </c>
      <c r="AP61" s="83">
        <f t="shared" si="10"/>
        <v>0</v>
      </c>
      <c r="AQ61" s="150">
        <v>0</v>
      </c>
      <c r="AR61" s="162">
        <v>3</v>
      </c>
      <c r="AS61" s="83">
        <f t="shared" si="11"/>
        <v>0</v>
      </c>
      <c r="AT61" s="150">
        <v>1</v>
      </c>
      <c r="AU61" s="183">
        <v>2</v>
      </c>
      <c r="AV61" s="83">
        <f t="shared" si="12"/>
        <v>0</v>
      </c>
      <c r="AW61" s="150">
        <v>0</v>
      </c>
      <c r="AX61" s="183">
        <v>4</v>
      </c>
      <c r="AY61" s="83">
        <f t="shared" si="13"/>
        <v>0</v>
      </c>
      <c r="AZ61" s="150">
        <v>0</v>
      </c>
      <c r="BA61" s="162">
        <v>3</v>
      </c>
      <c r="BB61" s="83">
        <f t="shared" si="14"/>
        <v>0</v>
      </c>
      <c r="BC61" s="150">
        <v>1</v>
      </c>
      <c r="BD61" s="183">
        <v>3</v>
      </c>
      <c r="BE61" s="83">
        <f t="shared" si="15"/>
        <v>0</v>
      </c>
      <c r="BF61" s="184">
        <v>0</v>
      </c>
      <c r="BG61" s="185">
        <v>2</v>
      </c>
      <c r="BH61" s="83">
        <f t="shared" si="16"/>
        <v>0</v>
      </c>
      <c r="BI61" s="150">
        <v>1</v>
      </c>
      <c r="BJ61" s="162">
        <v>3</v>
      </c>
      <c r="BK61" s="83">
        <f t="shared" si="17"/>
        <v>0</v>
      </c>
      <c r="BL61" s="150">
        <v>1</v>
      </c>
      <c r="BM61" s="162">
        <v>2</v>
      </c>
      <c r="BN61" s="83">
        <f t="shared" si="18"/>
        <v>0</v>
      </c>
      <c r="BO61" s="150">
        <v>1</v>
      </c>
      <c r="BP61" s="183">
        <v>2</v>
      </c>
      <c r="BQ61" s="83">
        <f t="shared" si="19"/>
        <v>0</v>
      </c>
      <c r="BR61" s="150">
        <v>1</v>
      </c>
      <c r="BS61" s="183">
        <v>3</v>
      </c>
      <c r="BT61" s="83">
        <f t="shared" si="20"/>
        <v>0</v>
      </c>
      <c r="BU61" s="150">
        <v>2</v>
      </c>
      <c r="BV61" s="162">
        <v>3</v>
      </c>
      <c r="BW61" s="83">
        <f t="shared" si="21"/>
        <v>0</v>
      </c>
      <c r="BX61" s="191">
        <v>1</v>
      </c>
      <c r="BY61" s="167">
        <v>3</v>
      </c>
      <c r="BZ61" s="83">
        <f t="shared" si="22"/>
        <v>0</v>
      </c>
      <c r="CA61" s="150">
        <v>2</v>
      </c>
      <c r="CB61" s="162">
        <v>1</v>
      </c>
      <c r="CC61" s="83">
        <f t="shared" si="23"/>
        <v>0</v>
      </c>
      <c r="CD61" s="150">
        <v>1</v>
      </c>
      <c r="CE61" s="183">
        <v>2</v>
      </c>
      <c r="CF61" s="83">
        <f t="shared" si="24"/>
        <v>0</v>
      </c>
      <c r="CG61" s="150">
        <v>0</v>
      </c>
      <c r="CH61" s="162">
        <v>2</v>
      </c>
      <c r="CI61" s="83">
        <f t="shared" si="25"/>
        <v>0</v>
      </c>
      <c r="CJ61" s="188">
        <v>1</v>
      </c>
      <c r="CK61" s="189">
        <v>3</v>
      </c>
      <c r="CL61" s="83">
        <f t="shared" si="26"/>
        <v>0</v>
      </c>
      <c r="CM61" s="150">
        <v>1</v>
      </c>
      <c r="CN61" s="183">
        <v>2</v>
      </c>
      <c r="CO61" s="83">
        <f t="shared" si="27"/>
        <v>0</v>
      </c>
      <c r="CP61" s="150">
        <v>1</v>
      </c>
      <c r="CQ61" s="162">
        <v>3</v>
      </c>
      <c r="CR61" s="83">
        <f t="shared" si="28"/>
        <v>0</v>
      </c>
      <c r="CS61" s="150">
        <v>1</v>
      </c>
      <c r="CT61" s="162">
        <v>2</v>
      </c>
      <c r="CU61" s="163">
        <f t="shared" si="29"/>
        <v>0</v>
      </c>
    </row>
    <row r="62" spans="1:99" ht="12.75" customHeight="1">
      <c r="A62" s="7">
        <f t="shared" si="31"/>
        <v>7</v>
      </c>
      <c r="B62" s="220"/>
      <c r="C62" s="79" t="e">
        <f t="shared" si="0"/>
        <v>#N/A</v>
      </c>
      <c r="D62" s="95" t="s">
        <v>73</v>
      </c>
      <c r="E62" s="170" t="s">
        <v>77</v>
      </c>
      <c r="F62" s="149"/>
      <c r="G62" s="111"/>
      <c r="H62" s="108">
        <f t="shared" si="35"/>
        <v>10</v>
      </c>
      <c r="I62" s="1">
        <f t="shared" si="36"/>
        <v>5</v>
      </c>
      <c r="J62" s="223"/>
      <c r="P62" s="149">
        <v>1</v>
      </c>
      <c r="Q62" s="178">
        <v>3</v>
      </c>
      <c r="R62" s="80">
        <f t="shared" si="2"/>
        <v>0</v>
      </c>
      <c r="S62" s="149">
        <v>2</v>
      </c>
      <c r="T62" s="178">
        <v>1</v>
      </c>
      <c r="U62" s="80">
        <f t="shared" si="3"/>
        <v>0</v>
      </c>
      <c r="V62" s="149">
        <v>2</v>
      </c>
      <c r="W62" s="178">
        <v>0</v>
      </c>
      <c r="X62" s="80">
        <f t="shared" si="4"/>
        <v>0</v>
      </c>
      <c r="Y62" s="149">
        <v>1</v>
      </c>
      <c r="Z62" s="178">
        <v>0</v>
      </c>
      <c r="AA62" s="80">
        <f t="shared" si="5"/>
        <v>0</v>
      </c>
      <c r="AB62" s="149">
        <v>2</v>
      </c>
      <c r="AC62" s="178">
        <v>1</v>
      </c>
      <c r="AD62" s="80">
        <f t="shared" si="6"/>
        <v>0</v>
      </c>
      <c r="AE62" s="149">
        <v>1</v>
      </c>
      <c r="AF62" s="178">
        <v>1</v>
      </c>
      <c r="AG62" s="80">
        <f t="shared" si="7"/>
        <v>0</v>
      </c>
      <c r="AH62" s="149">
        <v>2</v>
      </c>
      <c r="AI62" s="178">
        <v>1</v>
      </c>
      <c r="AJ62" s="80">
        <f t="shared" si="8"/>
        <v>0</v>
      </c>
      <c r="AK62" s="149">
        <v>2</v>
      </c>
      <c r="AL62" s="178">
        <v>0</v>
      </c>
      <c r="AM62" s="80">
        <f t="shared" si="9"/>
        <v>0</v>
      </c>
      <c r="AN62" s="149">
        <v>2</v>
      </c>
      <c r="AO62" s="160">
        <v>0</v>
      </c>
      <c r="AP62" s="80">
        <f t="shared" si="10"/>
        <v>0</v>
      </c>
      <c r="AQ62" s="149">
        <v>1</v>
      </c>
      <c r="AR62" s="160">
        <v>1</v>
      </c>
      <c r="AS62" s="80">
        <f t="shared" si="11"/>
        <v>0</v>
      </c>
      <c r="AT62" s="149">
        <v>0</v>
      </c>
      <c r="AU62" s="178">
        <v>1</v>
      </c>
      <c r="AV62" s="80">
        <f t="shared" si="12"/>
        <v>0</v>
      </c>
      <c r="AW62" s="149">
        <v>0</v>
      </c>
      <c r="AX62" s="178">
        <v>1</v>
      </c>
      <c r="AY62" s="80">
        <f t="shared" si="13"/>
        <v>0</v>
      </c>
      <c r="AZ62" s="149">
        <v>1</v>
      </c>
      <c r="BA62" s="160">
        <v>1</v>
      </c>
      <c r="BB62" s="80">
        <f t="shared" si="14"/>
        <v>0</v>
      </c>
      <c r="BC62" s="149">
        <v>2</v>
      </c>
      <c r="BD62" s="178">
        <v>1</v>
      </c>
      <c r="BE62" s="80">
        <f t="shared" si="15"/>
        <v>0</v>
      </c>
      <c r="BF62" s="179">
        <v>1</v>
      </c>
      <c r="BG62" s="180">
        <v>1</v>
      </c>
      <c r="BH62" s="80">
        <f t="shared" si="16"/>
        <v>0</v>
      </c>
      <c r="BI62" s="149">
        <v>1</v>
      </c>
      <c r="BJ62" s="160">
        <v>0</v>
      </c>
      <c r="BK62" s="80">
        <f t="shared" si="17"/>
        <v>0</v>
      </c>
      <c r="BL62" s="149">
        <v>2</v>
      </c>
      <c r="BM62" s="160">
        <v>0</v>
      </c>
      <c r="BN62" s="80">
        <f t="shared" si="18"/>
        <v>0</v>
      </c>
      <c r="BO62" s="149">
        <v>1</v>
      </c>
      <c r="BP62" s="178">
        <v>1</v>
      </c>
      <c r="BQ62" s="80">
        <f t="shared" si="19"/>
        <v>0</v>
      </c>
      <c r="BR62" s="149">
        <v>2</v>
      </c>
      <c r="BS62" s="178">
        <v>1</v>
      </c>
      <c r="BT62" s="80">
        <f t="shared" si="20"/>
        <v>0</v>
      </c>
      <c r="BU62" s="149">
        <v>2</v>
      </c>
      <c r="BV62" s="160">
        <v>1</v>
      </c>
      <c r="BW62" s="80">
        <f t="shared" si="21"/>
        <v>0</v>
      </c>
      <c r="BX62" s="190">
        <v>1</v>
      </c>
      <c r="BY62" s="160">
        <v>1</v>
      </c>
      <c r="BZ62" s="80">
        <f t="shared" si="22"/>
        <v>0</v>
      </c>
      <c r="CA62" s="149">
        <v>2</v>
      </c>
      <c r="CB62" s="160">
        <v>2</v>
      </c>
      <c r="CC62" s="80">
        <f t="shared" si="23"/>
        <v>0</v>
      </c>
      <c r="CD62" s="149">
        <v>1</v>
      </c>
      <c r="CE62" s="178">
        <v>1</v>
      </c>
      <c r="CF62" s="80">
        <f t="shared" si="24"/>
        <v>0</v>
      </c>
      <c r="CG62" s="149">
        <v>1</v>
      </c>
      <c r="CH62" s="160">
        <v>0</v>
      </c>
      <c r="CI62" s="80">
        <f t="shared" si="25"/>
        <v>0</v>
      </c>
      <c r="CJ62" s="149">
        <v>1</v>
      </c>
      <c r="CK62" s="160">
        <v>1</v>
      </c>
      <c r="CL62" s="80">
        <f t="shared" si="26"/>
        <v>0</v>
      </c>
      <c r="CM62" s="149">
        <v>1</v>
      </c>
      <c r="CN62" s="178">
        <v>1</v>
      </c>
      <c r="CO62" s="80">
        <f t="shared" si="27"/>
        <v>0</v>
      </c>
      <c r="CP62" s="149">
        <v>2</v>
      </c>
      <c r="CQ62" s="160">
        <v>1</v>
      </c>
      <c r="CR62" s="80">
        <f t="shared" si="28"/>
        <v>0</v>
      </c>
      <c r="CS62" s="149">
        <v>1</v>
      </c>
      <c r="CT62" s="160">
        <v>1</v>
      </c>
      <c r="CU62" s="161">
        <f t="shared" si="29"/>
        <v>0</v>
      </c>
    </row>
    <row r="63" spans="1:99" ht="12.75" customHeight="1">
      <c r="A63" s="7">
        <f t="shared" si="31"/>
        <v>7</v>
      </c>
      <c r="B63" s="220"/>
      <c r="C63" s="81" t="e">
        <f t="shared" si="0"/>
        <v>#N/A</v>
      </c>
      <c r="D63" s="96" t="s">
        <v>72</v>
      </c>
      <c r="E63" s="171" t="s">
        <v>79</v>
      </c>
      <c r="F63" s="150"/>
      <c r="G63" s="156"/>
      <c r="H63" s="109">
        <f t="shared" si="35"/>
        <v>9</v>
      </c>
      <c r="I63" s="82">
        <f t="shared" si="36"/>
        <v>2</v>
      </c>
      <c r="J63" s="223"/>
      <c r="P63" s="150">
        <v>1</v>
      </c>
      <c r="Q63" s="183">
        <v>3</v>
      </c>
      <c r="R63" s="83">
        <f t="shared" si="2"/>
        <v>0</v>
      </c>
      <c r="S63" s="150">
        <v>1</v>
      </c>
      <c r="T63" s="183">
        <v>0</v>
      </c>
      <c r="U63" s="83">
        <f t="shared" si="3"/>
        <v>0</v>
      </c>
      <c r="V63" s="150">
        <v>1</v>
      </c>
      <c r="W63" s="183">
        <v>2</v>
      </c>
      <c r="X63" s="83">
        <f t="shared" si="4"/>
        <v>0</v>
      </c>
      <c r="Y63" s="150">
        <v>1</v>
      </c>
      <c r="Z63" s="183">
        <v>1</v>
      </c>
      <c r="AA63" s="83">
        <f t="shared" si="5"/>
        <v>0</v>
      </c>
      <c r="AB63" s="150">
        <v>2</v>
      </c>
      <c r="AC63" s="183">
        <v>1</v>
      </c>
      <c r="AD63" s="83">
        <f t="shared" si="6"/>
        <v>0</v>
      </c>
      <c r="AE63" s="150">
        <v>1</v>
      </c>
      <c r="AF63" s="183">
        <v>1</v>
      </c>
      <c r="AG63" s="83">
        <f t="shared" si="7"/>
        <v>0</v>
      </c>
      <c r="AH63" s="150">
        <v>2</v>
      </c>
      <c r="AI63" s="183">
        <v>1</v>
      </c>
      <c r="AJ63" s="83">
        <f t="shared" si="8"/>
        <v>0</v>
      </c>
      <c r="AK63" s="150">
        <v>2</v>
      </c>
      <c r="AL63" s="183">
        <v>1</v>
      </c>
      <c r="AM63" s="83">
        <f t="shared" si="9"/>
        <v>0</v>
      </c>
      <c r="AN63" s="150">
        <v>1</v>
      </c>
      <c r="AO63" s="162">
        <v>1</v>
      </c>
      <c r="AP63" s="83">
        <f t="shared" si="10"/>
        <v>0</v>
      </c>
      <c r="AQ63" s="150">
        <v>2</v>
      </c>
      <c r="AR63" s="162">
        <v>1</v>
      </c>
      <c r="AS63" s="83">
        <f t="shared" si="11"/>
        <v>0</v>
      </c>
      <c r="AT63" s="150">
        <v>1</v>
      </c>
      <c r="AU63" s="183">
        <v>2</v>
      </c>
      <c r="AV63" s="83">
        <f t="shared" si="12"/>
        <v>0</v>
      </c>
      <c r="AW63" s="150">
        <v>2</v>
      </c>
      <c r="AX63" s="183">
        <v>0</v>
      </c>
      <c r="AY63" s="83">
        <f t="shared" si="13"/>
        <v>0</v>
      </c>
      <c r="AZ63" s="150">
        <v>2</v>
      </c>
      <c r="BA63" s="162">
        <v>1</v>
      </c>
      <c r="BB63" s="83">
        <f t="shared" si="14"/>
        <v>0</v>
      </c>
      <c r="BC63" s="150">
        <v>2</v>
      </c>
      <c r="BD63" s="183">
        <v>1</v>
      </c>
      <c r="BE63" s="83">
        <f t="shared" si="15"/>
        <v>0</v>
      </c>
      <c r="BF63" s="184">
        <v>1</v>
      </c>
      <c r="BG63" s="185">
        <v>0</v>
      </c>
      <c r="BH63" s="83">
        <f t="shared" si="16"/>
        <v>0</v>
      </c>
      <c r="BI63" s="150">
        <v>0</v>
      </c>
      <c r="BJ63" s="162">
        <v>0</v>
      </c>
      <c r="BK63" s="83">
        <f t="shared" si="17"/>
        <v>0</v>
      </c>
      <c r="BL63" s="150">
        <v>1</v>
      </c>
      <c r="BM63" s="162">
        <v>2</v>
      </c>
      <c r="BN63" s="83">
        <f t="shared" si="18"/>
        <v>0</v>
      </c>
      <c r="BO63" s="150">
        <v>1</v>
      </c>
      <c r="BP63" s="183">
        <v>1</v>
      </c>
      <c r="BQ63" s="83">
        <f t="shared" si="19"/>
        <v>0</v>
      </c>
      <c r="BR63" s="150">
        <v>2</v>
      </c>
      <c r="BS63" s="183">
        <v>1</v>
      </c>
      <c r="BT63" s="83">
        <f t="shared" si="20"/>
        <v>0</v>
      </c>
      <c r="BU63" s="150">
        <v>2</v>
      </c>
      <c r="BV63" s="162">
        <v>1</v>
      </c>
      <c r="BW63" s="83">
        <f t="shared" si="21"/>
        <v>0</v>
      </c>
      <c r="BX63" s="191">
        <v>2</v>
      </c>
      <c r="BY63" s="167">
        <v>0</v>
      </c>
      <c r="BZ63" s="83">
        <f t="shared" si="22"/>
        <v>0</v>
      </c>
      <c r="CA63" s="150">
        <v>3</v>
      </c>
      <c r="CB63" s="162">
        <v>1</v>
      </c>
      <c r="CC63" s="83">
        <f t="shared" si="23"/>
        <v>0</v>
      </c>
      <c r="CD63" s="150">
        <v>1</v>
      </c>
      <c r="CE63" s="183">
        <v>1</v>
      </c>
      <c r="CF63" s="83">
        <f t="shared" si="24"/>
        <v>0</v>
      </c>
      <c r="CG63" s="150">
        <v>1</v>
      </c>
      <c r="CH63" s="162">
        <v>0</v>
      </c>
      <c r="CI63" s="83">
        <f t="shared" si="25"/>
        <v>0</v>
      </c>
      <c r="CJ63" s="188">
        <v>1</v>
      </c>
      <c r="CK63" s="189">
        <v>1</v>
      </c>
      <c r="CL63" s="83">
        <f t="shared" si="26"/>
        <v>0</v>
      </c>
      <c r="CM63" s="150">
        <v>1</v>
      </c>
      <c r="CN63" s="183">
        <v>0</v>
      </c>
      <c r="CO63" s="83">
        <f t="shared" si="27"/>
        <v>0</v>
      </c>
      <c r="CP63" s="150">
        <v>2</v>
      </c>
      <c r="CQ63" s="162">
        <v>1</v>
      </c>
      <c r="CR63" s="83">
        <f t="shared" si="28"/>
        <v>0</v>
      </c>
      <c r="CS63" s="150">
        <v>1</v>
      </c>
      <c r="CT63" s="162">
        <v>1</v>
      </c>
      <c r="CU63" s="163">
        <f t="shared" si="29"/>
        <v>0</v>
      </c>
    </row>
    <row r="64" spans="1:99" ht="12.75" customHeight="1">
      <c r="A64" s="7">
        <f t="shared" si="31"/>
        <v>7</v>
      </c>
      <c r="B64" s="220"/>
      <c r="C64" s="79" t="e">
        <f t="shared" si="0"/>
        <v>#N/A</v>
      </c>
      <c r="D64" s="95" t="s">
        <v>81</v>
      </c>
      <c r="E64" s="170" t="s">
        <v>110</v>
      </c>
      <c r="F64" s="149"/>
      <c r="G64" s="111"/>
      <c r="H64" s="108">
        <f t="shared" si="35"/>
        <v>7</v>
      </c>
      <c r="I64" s="1">
        <f t="shared" si="36"/>
        <v>15</v>
      </c>
      <c r="J64" s="223"/>
      <c r="P64" s="149">
        <v>1</v>
      </c>
      <c r="Q64" s="178">
        <v>3</v>
      </c>
      <c r="R64" s="80">
        <f t="shared" si="2"/>
        <v>0</v>
      </c>
      <c r="S64" s="149">
        <v>2</v>
      </c>
      <c r="T64" s="178">
        <v>1</v>
      </c>
      <c r="U64" s="80">
        <f t="shared" si="3"/>
        <v>0</v>
      </c>
      <c r="V64" s="149">
        <v>1</v>
      </c>
      <c r="W64" s="178">
        <v>0</v>
      </c>
      <c r="X64" s="80">
        <f t="shared" si="4"/>
        <v>0</v>
      </c>
      <c r="Y64" s="149">
        <v>0</v>
      </c>
      <c r="Z64" s="178">
        <v>0</v>
      </c>
      <c r="AA64" s="80">
        <f t="shared" si="5"/>
        <v>0</v>
      </c>
      <c r="AB64" s="149">
        <v>1</v>
      </c>
      <c r="AC64" s="178">
        <v>3</v>
      </c>
      <c r="AD64" s="80">
        <f t="shared" si="6"/>
        <v>0</v>
      </c>
      <c r="AE64" s="149">
        <v>1</v>
      </c>
      <c r="AF64" s="178">
        <v>2</v>
      </c>
      <c r="AG64" s="80">
        <f t="shared" si="7"/>
        <v>0</v>
      </c>
      <c r="AH64" s="149">
        <v>1</v>
      </c>
      <c r="AI64" s="178">
        <v>1</v>
      </c>
      <c r="AJ64" s="80">
        <f t="shared" si="8"/>
        <v>0</v>
      </c>
      <c r="AK64" s="149">
        <v>2</v>
      </c>
      <c r="AL64" s="178">
        <v>0</v>
      </c>
      <c r="AM64" s="80">
        <f t="shared" si="9"/>
        <v>0</v>
      </c>
      <c r="AN64" s="149">
        <v>1</v>
      </c>
      <c r="AO64" s="160">
        <v>1</v>
      </c>
      <c r="AP64" s="80">
        <f t="shared" si="10"/>
        <v>0</v>
      </c>
      <c r="AQ64" s="149">
        <v>0</v>
      </c>
      <c r="AR64" s="160">
        <v>1</v>
      </c>
      <c r="AS64" s="80">
        <f t="shared" si="11"/>
        <v>0</v>
      </c>
      <c r="AT64" s="149">
        <v>2</v>
      </c>
      <c r="AU64" s="178">
        <v>1</v>
      </c>
      <c r="AV64" s="80">
        <f t="shared" si="12"/>
        <v>0</v>
      </c>
      <c r="AW64" s="149">
        <v>1</v>
      </c>
      <c r="AX64" s="178">
        <v>0</v>
      </c>
      <c r="AY64" s="80">
        <f t="shared" si="13"/>
        <v>0</v>
      </c>
      <c r="AZ64" s="149">
        <v>0</v>
      </c>
      <c r="BA64" s="160">
        <v>1</v>
      </c>
      <c r="BB64" s="80">
        <f t="shared" si="14"/>
        <v>0</v>
      </c>
      <c r="BC64" s="149">
        <v>2</v>
      </c>
      <c r="BD64" s="178">
        <v>3</v>
      </c>
      <c r="BE64" s="80">
        <f t="shared" si="15"/>
        <v>0</v>
      </c>
      <c r="BF64" s="179">
        <v>2</v>
      </c>
      <c r="BG64" s="180">
        <v>3</v>
      </c>
      <c r="BH64" s="80">
        <f t="shared" si="16"/>
        <v>0</v>
      </c>
      <c r="BI64" s="149">
        <v>2</v>
      </c>
      <c r="BJ64" s="160">
        <v>0</v>
      </c>
      <c r="BK64" s="80">
        <f t="shared" si="17"/>
        <v>0</v>
      </c>
      <c r="BL64" s="149">
        <v>1</v>
      </c>
      <c r="BM64" s="160">
        <v>0</v>
      </c>
      <c r="BN64" s="80">
        <f t="shared" si="18"/>
        <v>0</v>
      </c>
      <c r="BO64" s="149">
        <v>1</v>
      </c>
      <c r="BP64" s="178">
        <v>2</v>
      </c>
      <c r="BQ64" s="80">
        <f t="shared" si="19"/>
        <v>0</v>
      </c>
      <c r="BR64" s="149">
        <v>2</v>
      </c>
      <c r="BS64" s="178">
        <v>3</v>
      </c>
      <c r="BT64" s="80">
        <f t="shared" si="20"/>
        <v>0</v>
      </c>
      <c r="BU64" s="149">
        <v>2</v>
      </c>
      <c r="BV64" s="160">
        <v>1</v>
      </c>
      <c r="BW64" s="80">
        <f t="shared" si="21"/>
        <v>0</v>
      </c>
      <c r="BX64" s="190">
        <v>2</v>
      </c>
      <c r="BY64" s="160">
        <v>1</v>
      </c>
      <c r="BZ64" s="80">
        <f t="shared" si="22"/>
        <v>0</v>
      </c>
      <c r="CA64" s="149">
        <v>3</v>
      </c>
      <c r="CB64" s="160">
        <v>1</v>
      </c>
      <c r="CC64" s="80">
        <f t="shared" si="23"/>
        <v>0</v>
      </c>
      <c r="CD64" s="149">
        <v>2</v>
      </c>
      <c r="CE64" s="178">
        <v>3</v>
      </c>
      <c r="CF64" s="80">
        <f t="shared" si="24"/>
        <v>0</v>
      </c>
      <c r="CG64" s="149">
        <v>2</v>
      </c>
      <c r="CH64" s="160">
        <v>2</v>
      </c>
      <c r="CI64" s="80">
        <f t="shared" si="25"/>
        <v>0</v>
      </c>
      <c r="CJ64" s="149">
        <v>1</v>
      </c>
      <c r="CK64" s="160">
        <v>1</v>
      </c>
      <c r="CL64" s="80">
        <f t="shared" si="26"/>
        <v>0</v>
      </c>
      <c r="CM64" s="149">
        <v>2</v>
      </c>
      <c r="CN64" s="178">
        <v>1</v>
      </c>
      <c r="CO64" s="80">
        <f t="shared" si="27"/>
        <v>0</v>
      </c>
      <c r="CP64" s="149">
        <v>2</v>
      </c>
      <c r="CQ64" s="160">
        <v>1</v>
      </c>
      <c r="CR64" s="80">
        <f t="shared" si="28"/>
        <v>0</v>
      </c>
      <c r="CS64" s="149">
        <v>3</v>
      </c>
      <c r="CT64" s="160">
        <v>0</v>
      </c>
      <c r="CU64" s="161">
        <f t="shared" si="29"/>
        <v>0</v>
      </c>
    </row>
    <row r="65" spans="1:99" ht="13.5" customHeight="1">
      <c r="A65" s="7">
        <f t="shared" si="31"/>
        <v>7</v>
      </c>
      <c r="B65" s="221"/>
      <c r="C65" s="84" t="e">
        <f t="shared" si="0"/>
        <v>#N/A</v>
      </c>
      <c r="D65" s="97" t="s">
        <v>109</v>
      </c>
      <c r="E65" s="107" t="s">
        <v>80</v>
      </c>
      <c r="F65" s="151"/>
      <c r="G65" s="157"/>
      <c r="H65" s="110">
        <f t="shared" si="35"/>
        <v>12</v>
      </c>
      <c r="I65" s="85">
        <f t="shared" si="36"/>
        <v>3</v>
      </c>
      <c r="J65" s="224"/>
      <c r="K65" s="86"/>
      <c r="L65" s="86"/>
      <c r="M65" s="86"/>
      <c r="N65" s="86"/>
      <c r="O65" s="86"/>
      <c r="P65" s="151">
        <v>1</v>
      </c>
      <c r="Q65" s="153">
        <v>3</v>
      </c>
      <c r="R65" s="87">
        <f t="shared" si="2"/>
        <v>0</v>
      </c>
      <c r="S65" s="151">
        <v>1</v>
      </c>
      <c r="T65" s="153">
        <v>1</v>
      </c>
      <c r="U65" s="87">
        <f t="shared" si="3"/>
        <v>0</v>
      </c>
      <c r="V65" s="151">
        <v>2</v>
      </c>
      <c r="W65" s="153">
        <v>1</v>
      </c>
      <c r="X65" s="87">
        <f t="shared" si="4"/>
        <v>0</v>
      </c>
      <c r="Y65" s="151">
        <v>0</v>
      </c>
      <c r="Z65" s="153">
        <v>0</v>
      </c>
      <c r="AA65" s="87">
        <f t="shared" si="5"/>
        <v>0</v>
      </c>
      <c r="AB65" s="151">
        <v>2</v>
      </c>
      <c r="AC65" s="153">
        <v>2</v>
      </c>
      <c r="AD65" s="87">
        <f t="shared" si="6"/>
        <v>0</v>
      </c>
      <c r="AE65" s="151">
        <v>1</v>
      </c>
      <c r="AF65" s="153">
        <v>2</v>
      </c>
      <c r="AG65" s="87">
        <f t="shared" si="7"/>
        <v>0</v>
      </c>
      <c r="AH65" s="151">
        <v>1</v>
      </c>
      <c r="AI65" s="153">
        <v>1</v>
      </c>
      <c r="AJ65" s="87">
        <f t="shared" si="8"/>
        <v>0</v>
      </c>
      <c r="AK65" s="151">
        <v>1</v>
      </c>
      <c r="AL65" s="153">
        <v>2</v>
      </c>
      <c r="AM65" s="87">
        <f t="shared" si="9"/>
        <v>0</v>
      </c>
      <c r="AN65" s="151">
        <v>1</v>
      </c>
      <c r="AO65" s="153">
        <v>1</v>
      </c>
      <c r="AP65" s="87">
        <f t="shared" si="10"/>
        <v>0</v>
      </c>
      <c r="AQ65" s="151">
        <v>1</v>
      </c>
      <c r="AR65" s="153">
        <v>0</v>
      </c>
      <c r="AS65" s="87">
        <f t="shared" si="11"/>
        <v>0</v>
      </c>
      <c r="AT65" s="151">
        <v>0</v>
      </c>
      <c r="AU65" s="153">
        <v>2</v>
      </c>
      <c r="AV65" s="87">
        <f t="shared" si="12"/>
        <v>0</v>
      </c>
      <c r="AW65" s="151">
        <v>2</v>
      </c>
      <c r="AX65" s="153">
        <v>0</v>
      </c>
      <c r="AY65" s="87">
        <f t="shared" si="13"/>
        <v>0</v>
      </c>
      <c r="AZ65" s="151">
        <v>1</v>
      </c>
      <c r="BA65" s="153">
        <v>0</v>
      </c>
      <c r="BB65" s="87">
        <f t="shared" si="14"/>
        <v>0</v>
      </c>
      <c r="BC65" s="151">
        <v>2</v>
      </c>
      <c r="BD65" s="153">
        <v>1</v>
      </c>
      <c r="BE65" s="87">
        <f t="shared" si="15"/>
        <v>0</v>
      </c>
      <c r="BF65" s="192">
        <v>1</v>
      </c>
      <c r="BG65" s="193">
        <v>3</v>
      </c>
      <c r="BH65" s="87">
        <f t="shared" si="16"/>
        <v>0</v>
      </c>
      <c r="BI65" s="151">
        <v>2</v>
      </c>
      <c r="BJ65" s="153">
        <v>1</v>
      </c>
      <c r="BK65" s="87">
        <f t="shared" si="17"/>
        <v>0</v>
      </c>
      <c r="BL65" s="151">
        <v>2</v>
      </c>
      <c r="BM65" s="153">
        <v>1</v>
      </c>
      <c r="BN65" s="87">
        <f t="shared" si="18"/>
        <v>0</v>
      </c>
      <c r="BO65" s="151">
        <v>1</v>
      </c>
      <c r="BP65" s="153">
        <v>2</v>
      </c>
      <c r="BQ65" s="87">
        <f t="shared" si="19"/>
        <v>0</v>
      </c>
      <c r="BR65" s="151">
        <v>2</v>
      </c>
      <c r="BS65" s="153">
        <v>1</v>
      </c>
      <c r="BT65" s="87">
        <f t="shared" si="20"/>
        <v>0</v>
      </c>
      <c r="BU65" s="151">
        <v>2</v>
      </c>
      <c r="BV65" s="153">
        <v>1</v>
      </c>
      <c r="BW65" s="87">
        <f t="shared" si="21"/>
        <v>0</v>
      </c>
      <c r="BX65" s="198">
        <v>1</v>
      </c>
      <c r="BY65" s="101">
        <v>1</v>
      </c>
      <c r="BZ65" s="87">
        <f t="shared" si="22"/>
        <v>0</v>
      </c>
      <c r="CA65" s="151">
        <v>0</v>
      </c>
      <c r="CB65" s="153">
        <v>1</v>
      </c>
      <c r="CC65" s="87">
        <f t="shared" si="23"/>
        <v>0</v>
      </c>
      <c r="CD65" s="151">
        <v>2</v>
      </c>
      <c r="CE65" s="153">
        <v>2</v>
      </c>
      <c r="CF65" s="87">
        <f t="shared" si="24"/>
        <v>0</v>
      </c>
      <c r="CG65" s="151">
        <v>2</v>
      </c>
      <c r="CH65" s="153">
        <v>2</v>
      </c>
      <c r="CI65" s="87">
        <f t="shared" si="25"/>
        <v>0</v>
      </c>
      <c r="CJ65" s="196">
        <v>1</v>
      </c>
      <c r="CK65" s="197">
        <v>2</v>
      </c>
      <c r="CL65" s="87">
        <f t="shared" si="26"/>
        <v>0</v>
      </c>
      <c r="CM65" s="151">
        <v>1</v>
      </c>
      <c r="CN65" s="153">
        <v>2</v>
      </c>
      <c r="CO65" s="87">
        <f t="shared" si="27"/>
        <v>0</v>
      </c>
      <c r="CP65" s="151">
        <v>2</v>
      </c>
      <c r="CQ65" s="153">
        <v>2</v>
      </c>
      <c r="CR65" s="87">
        <f t="shared" si="28"/>
        <v>0</v>
      </c>
      <c r="CS65" s="151">
        <v>1</v>
      </c>
      <c r="CT65" s="153">
        <v>1</v>
      </c>
      <c r="CU65" s="164">
        <f t="shared" si="29"/>
        <v>0</v>
      </c>
    </row>
    <row r="66" spans="1:99" ht="12.75" customHeight="1">
      <c r="A66" s="7">
        <f t="shared" si="31"/>
        <v>8</v>
      </c>
      <c r="B66" s="231">
        <v>8</v>
      </c>
      <c r="C66" s="141" t="e">
        <f t="shared" si="0"/>
        <v>#N/A</v>
      </c>
      <c r="D66" s="116" t="s">
        <v>66</v>
      </c>
      <c r="E66" s="117" t="s">
        <v>68</v>
      </c>
      <c r="F66" s="150"/>
      <c r="G66" s="156"/>
      <c r="H66" s="118">
        <f t="shared" si="35"/>
        <v>13</v>
      </c>
      <c r="I66" s="119">
        <f t="shared" si="36"/>
        <v>1</v>
      </c>
      <c r="J66" s="222" t="str">
        <f>IF(SUM(H66:I74)&lt;&gt;171,"F e h l e r","")</f>
        <v/>
      </c>
      <c r="K66" s="115"/>
      <c r="L66" s="115"/>
      <c r="M66" s="115"/>
      <c r="N66" s="115"/>
      <c r="O66" s="115"/>
      <c r="P66" s="150">
        <v>1</v>
      </c>
      <c r="Q66" s="183">
        <v>3</v>
      </c>
      <c r="R66" s="120">
        <f t="shared" si="2"/>
        <v>0</v>
      </c>
      <c r="S66" s="150">
        <v>4</v>
      </c>
      <c r="T66" s="183">
        <v>2</v>
      </c>
      <c r="U66" s="120">
        <f t="shared" si="3"/>
        <v>0</v>
      </c>
      <c r="V66" s="150">
        <v>2</v>
      </c>
      <c r="W66" s="183">
        <v>1</v>
      </c>
      <c r="X66" s="120">
        <f t="shared" si="4"/>
        <v>0</v>
      </c>
      <c r="Y66" s="150">
        <v>3</v>
      </c>
      <c r="Z66" s="183">
        <v>0</v>
      </c>
      <c r="AA66" s="120">
        <f t="shared" si="5"/>
        <v>0</v>
      </c>
      <c r="AB66" s="150">
        <v>4</v>
      </c>
      <c r="AC66" s="183">
        <v>2</v>
      </c>
      <c r="AD66" s="120">
        <f t="shared" si="6"/>
        <v>0</v>
      </c>
      <c r="AE66" s="150">
        <v>2</v>
      </c>
      <c r="AF66" s="183">
        <v>2</v>
      </c>
      <c r="AG66" s="120">
        <f t="shared" si="7"/>
        <v>0</v>
      </c>
      <c r="AH66" s="150">
        <v>2</v>
      </c>
      <c r="AI66" s="183">
        <v>1</v>
      </c>
      <c r="AJ66" s="120">
        <f t="shared" si="8"/>
        <v>0</v>
      </c>
      <c r="AK66" s="150">
        <v>3</v>
      </c>
      <c r="AL66" s="183">
        <v>1</v>
      </c>
      <c r="AM66" s="120">
        <f t="shared" si="9"/>
        <v>0</v>
      </c>
      <c r="AN66" s="150">
        <v>3</v>
      </c>
      <c r="AO66" s="162">
        <v>1</v>
      </c>
      <c r="AP66" s="120">
        <f t="shared" si="10"/>
        <v>0</v>
      </c>
      <c r="AQ66" s="150">
        <v>3</v>
      </c>
      <c r="AR66" s="162">
        <v>2</v>
      </c>
      <c r="AS66" s="120">
        <f t="shared" si="11"/>
        <v>0</v>
      </c>
      <c r="AT66" s="150">
        <v>4</v>
      </c>
      <c r="AU66" s="183">
        <v>1</v>
      </c>
      <c r="AV66" s="120">
        <f t="shared" si="12"/>
        <v>0</v>
      </c>
      <c r="AW66" s="150">
        <v>3</v>
      </c>
      <c r="AX66" s="183">
        <v>3</v>
      </c>
      <c r="AY66" s="120">
        <f t="shared" si="13"/>
        <v>0</v>
      </c>
      <c r="AZ66" s="150">
        <v>3</v>
      </c>
      <c r="BA66" s="162">
        <v>2</v>
      </c>
      <c r="BB66" s="120">
        <f t="shared" si="14"/>
        <v>0</v>
      </c>
      <c r="BC66" s="150">
        <v>3</v>
      </c>
      <c r="BD66" s="183">
        <v>1</v>
      </c>
      <c r="BE66" s="120">
        <f t="shared" si="15"/>
        <v>0</v>
      </c>
      <c r="BF66" s="184">
        <v>2</v>
      </c>
      <c r="BG66" s="185">
        <v>0</v>
      </c>
      <c r="BH66" s="120">
        <f t="shared" si="16"/>
        <v>0</v>
      </c>
      <c r="BI66" s="150">
        <v>3</v>
      </c>
      <c r="BJ66" s="162">
        <v>2</v>
      </c>
      <c r="BK66" s="120">
        <f t="shared" si="17"/>
        <v>0</v>
      </c>
      <c r="BL66" s="150">
        <v>2</v>
      </c>
      <c r="BM66" s="162">
        <v>1</v>
      </c>
      <c r="BN66" s="120">
        <f t="shared" si="18"/>
        <v>0</v>
      </c>
      <c r="BO66" s="150">
        <v>2</v>
      </c>
      <c r="BP66" s="183">
        <v>2</v>
      </c>
      <c r="BQ66" s="120">
        <f t="shared" si="19"/>
        <v>0</v>
      </c>
      <c r="BR66" s="150">
        <v>3</v>
      </c>
      <c r="BS66" s="183">
        <v>1</v>
      </c>
      <c r="BT66" s="120">
        <f t="shared" si="20"/>
        <v>0</v>
      </c>
      <c r="BU66" s="150">
        <v>2</v>
      </c>
      <c r="BV66" s="162">
        <v>1</v>
      </c>
      <c r="BW66" s="120">
        <f t="shared" si="21"/>
        <v>0</v>
      </c>
      <c r="BX66" s="191">
        <v>2</v>
      </c>
      <c r="BY66" s="167">
        <v>1</v>
      </c>
      <c r="BZ66" s="120">
        <f t="shared" si="22"/>
        <v>0</v>
      </c>
      <c r="CA66" s="150">
        <v>2</v>
      </c>
      <c r="CB66" s="162">
        <v>2</v>
      </c>
      <c r="CC66" s="120">
        <f t="shared" si="23"/>
        <v>0</v>
      </c>
      <c r="CD66" s="150">
        <v>3</v>
      </c>
      <c r="CE66" s="183">
        <v>1</v>
      </c>
      <c r="CF66" s="120">
        <f t="shared" si="24"/>
        <v>0</v>
      </c>
      <c r="CG66" s="150">
        <v>2</v>
      </c>
      <c r="CH66" s="162">
        <v>1</v>
      </c>
      <c r="CI66" s="120">
        <f t="shared" si="25"/>
        <v>0</v>
      </c>
      <c r="CJ66" s="188">
        <v>3</v>
      </c>
      <c r="CK66" s="189">
        <v>1</v>
      </c>
      <c r="CL66" s="120">
        <f t="shared" si="26"/>
        <v>0</v>
      </c>
      <c r="CM66" s="150">
        <v>2</v>
      </c>
      <c r="CN66" s="183">
        <v>1</v>
      </c>
      <c r="CO66" s="120">
        <f t="shared" si="27"/>
        <v>0</v>
      </c>
      <c r="CP66" s="150">
        <v>3</v>
      </c>
      <c r="CQ66" s="162">
        <v>1</v>
      </c>
      <c r="CR66" s="120">
        <f t="shared" si="28"/>
        <v>0</v>
      </c>
      <c r="CS66" s="150">
        <v>4</v>
      </c>
      <c r="CT66" s="162">
        <v>3</v>
      </c>
      <c r="CU66" s="165">
        <f t="shared" si="29"/>
        <v>0</v>
      </c>
    </row>
    <row r="67" spans="1:99" ht="12.75" customHeight="1">
      <c r="A67" s="7">
        <f t="shared" si="31"/>
        <v>8</v>
      </c>
      <c r="B67" s="220"/>
      <c r="C67" s="79" t="e">
        <f t="shared" si="0"/>
        <v>#N/A</v>
      </c>
      <c r="D67" s="95" t="s">
        <v>67</v>
      </c>
      <c r="E67" s="170" t="s">
        <v>78</v>
      </c>
      <c r="F67" s="149"/>
      <c r="G67" s="111"/>
      <c r="H67" s="108">
        <f t="shared" si="35"/>
        <v>11</v>
      </c>
      <c r="I67" s="1">
        <f t="shared" si="36"/>
        <v>4</v>
      </c>
      <c r="J67" s="223"/>
      <c r="P67" s="149">
        <v>1</v>
      </c>
      <c r="Q67" s="178">
        <v>3</v>
      </c>
      <c r="R67" s="80">
        <f t="shared" si="2"/>
        <v>0</v>
      </c>
      <c r="S67" s="149">
        <v>3</v>
      </c>
      <c r="T67" s="178">
        <v>2</v>
      </c>
      <c r="U67" s="80">
        <f t="shared" si="3"/>
        <v>0</v>
      </c>
      <c r="V67" s="149">
        <v>2</v>
      </c>
      <c r="W67" s="178">
        <v>2</v>
      </c>
      <c r="X67" s="80">
        <f t="shared" si="4"/>
        <v>0</v>
      </c>
      <c r="Y67" s="149">
        <v>2</v>
      </c>
      <c r="Z67" s="178">
        <v>0</v>
      </c>
      <c r="AA67" s="80">
        <f t="shared" si="5"/>
        <v>0</v>
      </c>
      <c r="AB67" s="149">
        <v>3</v>
      </c>
      <c r="AC67" s="178">
        <v>1</v>
      </c>
      <c r="AD67" s="80">
        <f t="shared" si="6"/>
        <v>0</v>
      </c>
      <c r="AE67" s="149">
        <v>2</v>
      </c>
      <c r="AF67" s="178">
        <v>1</v>
      </c>
      <c r="AG67" s="80">
        <f t="shared" si="7"/>
        <v>0</v>
      </c>
      <c r="AH67" s="149">
        <v>2</v>
      </c>
      <c r="AI67" s="178">
        <v>2</v>
      </c>
      <c r="AJ67" s="80">
        <f t="shared" si="8"/>
        <v>0</v>
      </c>
      <c r="AK67" s="149">
        <v>2</v>
      </c>
      <c r="AL67" s="178">
        <v>1</v>
      </c>
      <c r="AM67" s="80">
        <f t="shared" si="9"/>
        <v>0</v>
      </c>
      <c r="AN67" s="149">
        <v>2</v>
      </c>
      <c r="AO67" s="160">
        <v>2</v>
      </c>
      <c r="AP67" s="80">
        <f t="shared" si="10"/>
        <v>0</v>
      </c>
      <c r="AQ67" s="149">
        <v>3</v>
      </c>
      <c r="AR67" s="160">
        <v>1</v>
      </c>
      <c r="AS67" s="80">
        <f t="shared" si="11"/>
        <v>0</v>
      </c>
      <c r="AT67" s="149">
        <v>1</v>
      </c>
      <c r="AU67" s="178">
        <v>1</v>
      </c>
      <c r="AV67" s="80">
        <f t="shared" si="12"/>
        <v>0</v>
      </c>
      <c r="AW67" s="149">
        <v>2</v>
      </c>
      <c r="AX67" s="178">
        <v>1</v>
      </c>
      <c r="AY67" s="80">
        <f t="shared" si="13"/>
        <v>0</v>
      </c>
      <c r="AZ67" s="149">
        <v>3</v>
      </c>
      <c r="BA67" s="160">
        <v>1</v>
      </c>
      <c r="BB67" s="80">
        <f t="shared" si="14"/>
        <v>0</v>
      </c>
      <c r="BC67" s="149">
        <v>2</v>
      </c>
      <c r="BD67" s="178">
        <v>1</v>
      </c>
      <c r="BE67" s="80">
        <f t="shared" si="15"/>
        <v>0</v>
      </c>
      <c r="BF67" s="179">
        <v>2</v>
      </c>
      <c r="BG67" s="180">
        <v>2</v>
      </c>
      <c r="BH67" s="80">
        <f t="shared" si="16"/>
        <v>0</v>
      </c>
      <c r="BI67" s="149">
        <v>2</v>
      </c>
      <c r="BJ67" s="160">
        <v>1</v>
      </c>
      <c r="BK67" s="80">
        <f t="shared" si="17"/>
        <v>0</v>
      </c>
      <c r="BL67" s="149">
        <v>1</v>
      </c>
      <c r="BM67" s="160">
        <v>2</v>
      </c>
      <c r="BN67" s="80">
        <f t="shared" si="18"/>
        <v>0</v>
      </c>
      <c r="BO67" s="149">
        <v>2</v>
      </c>
      <c r="BP67" s="178">
        <v>1</v>
      </c>
      <c r="BQ67" s="80">
        <f t="shared" si="19"/>
        <v>0</v>
      </c>
      <c r="BR67" s="149">
        <v>2</v>
      </c>
      <c r="BS67" s="178">
        <v>1</v>
      </c>
      <c r="BT67" s="80">
        <f t="shared" si="20"/>
        <v>0</v>
      </c>
      <c r="BU67" s="149">
        <v>2</v>
      </c>
      <c r="BV67" s="160">
        <v>1</v>
      </c>
      <c r="BW67" s="80">
        <f t="shared" si="21"/>
        <v>0</v>
      </c>
      <c r="BX67" s="190">
        <v>3</v>
      </c>
      <c r="BY67" s="160">
        <v>1</v>
      </c>
      <c r="BZ67" s="80">
        <f t="shared" si="22"/>
        <v>0</v>
      </c>
      <c r="CA67" s="149">
        <v>3</v>
      </c>
      <c r="CB67" s="160">
        <v>1</v>
      </c>
      <c r="CC67" s="80">
        <f t="shared" si="23"/>
        <v>0</v>
      </c>
      <c r="CD67" s="149">
        <v>2</v>
      </c>
      <c r="CE67" s="178">
        <v>2</v>
      </c>
      <c r="CF67" s="80">
        <f t="shared" si="24"/>
        <v>0</v>
      </c>
      <c r="CG67" s="149">
        <v>1</v>
      </c>
      <c r="CH67" s="160">
        <v>0</v>
      </c>
      <c r="CI67" s="80">
        <f t="shared" si="25"/>
        <v>0</v>
      </c>
      <c r="CJ67" s="149">
        <v>1</v>
      </c>
      <c r="CK67" s="160">
        <v>1</v>
      </c>
      <c r="CL67" s="80">
        <f t="shared" si="26"/>
        <v>0</v>
      </c>
      <c r="CM67" s="149">
        <v>2</v>
      </c>
      <c r="CN67" s="178">
        <v>1</v>
      </c>
      <c r="CO67" s="80">
        <f t="shared" si="27"/>
        <v>0</v>
      </c>
      <c r="CP67" s="149">
        <v>2</v>
      </c>
      <c r="CQ67" s="160">
        <v>1</v>
      </c>
      <c r="CR67" s="80">
        <f t="shared" si="28"/>
        <v>0</v>
      </c>
      <c r="CS67" s="149">
        <v>3</v>
      </c>
      <c r="CT67" s="160">
        <v>1</v>
      </c>
      <c r="CU67" s="161">
        <f t="shared" si="29"/>
        <v>0</v>
      </c>
    </row>
    <row r="68" spans="1:99" ht="12.75" customHeight="1">
      <c r="A68" s="7">
        <f t="shared" si="31"/>
        <v>8</v>
      </c>
      <c r="B68" s="220"/>
      <c r="C68" s="81" t="e">
        <f t="shared" ref="C68:C131" si="37">IF(ISBLANK(F68)=FALSE,(H68-1)*18+I68-1,#N/A)</f>
        <v>#N/A</v>
      </c>
      <c r="D68" s="96" t="s">
        <v>74</v>
      </c>
      <c r="E68" s="171" t="s">
        <v>80</v>
      </c>
      <c r="F68" s="150"/>
      <c r="G68" s="156"/>
      <c r="H68" s="109">
        <f t="shared" si="35"/>
        <v>18</v>
      </c>
      <c r="I68" s="82">
        <f t="shared" si="36"/>
        <v>3</v>
      </c>
      <c r="J68" s="223"/>
      <c r="P68" s="150">
        <v>1</v>
      </c>
      <c r="Q68" s="183">
        <v>3</v>
      </c>
      <c r="R68" s="83">
        <f t="shared" ref="R68:R131" si="38">IF(OR(ISBLANK($F68),ISBLANK($G68),ISBLANK(P68),ISBLANK(Q68)),0,IF(AND(P68=$F68,Q68=$G68),3,IF(Q68-P68=$G68-$F68,2,IF(OR(AND(P68&gt;Q68,$F68&gt;$G68),AND(P68=Q68,$F68=$G68),AND(P68&lt;Q68,$F68&lt;$G68)),1,0))))</f>
        <v>0</v>
      </c>
      <c r="S68" s="150">
        <v>2</v>
      </c>
      <c r="T68" s="183">
        <v>0</v>
      </c>
      <c r="U68" s="83">
        <f t="shared" ref="U68:U131" si="39">IF(OR(ISBLANK($F68),ISBLANK($G68),ISBLANK(S68),ISBLANK(T68)),0,IF(AND(S68=$F68,T68=$G68),3,IF(T68-S68=$G68-$F68,2,IF(OR(AND(S68&gt;T68,$F68&gt;$G68),AND(S68=T68,$F68=$G68),AND(S68&lt;T68,$F68&lt;$G68)),1,0))))</f>
        <v>0</v>
      </c>
      <c r="V68" s="150">
        <v>2</v>
      </c>
      <c r="W68" s="183">
        <v>1</v>
      </c>
      <c r="X68" s="83">
        <f t="shared" ref="X68:X131" si="40">IF(OR(ISBLANK($F68),ISBLANK($G68),ISBLANK(V68),ISBLANK(W68)),0,IF(AND(V68=$F68,W68=$G68),3,IF(W68-V68=$G68-$F68,2,IF(OR(AND(V68&gt;W68,$F68&gt;$G68),AND(V68=W68,$F68=$G68),AND(V68&lt;W68,$F68&lt;$G68)),1,0))))</f>
        <v>0</v>
      </c>
      <c r="Y68" s="150">
        <v>3</v>
      </c>
      <c r="Z68" s="183">
        <v>1</v>
      </c>
      <c r="AA68" s="83">
        <f t="shared" ref="AA68:AA131" si="41">IF(OR(ISBLANK($F68),ISBLANK($G68),ISBLANK(Y68),ISBLANK(Z68)),0,IF(AND(Y68=$F68,Z68=$G68),3,IF(Z68-Y68=$G68-$F68,2,IF(OR(AND(Y68&gt;Z68,$F68&gt;$G68),AND(Y68=Z68,$F68=$G68),AND(Y68&lt;Z68,$F68&lt;$G68)),1,0))))</f>
        <v>0</v>
      </c>
      <c r="AB68" s="150">
        <v>3</v>
      </c>
      <c r="AC68" s="183">
        <v>1</v>
      </c>
      <c r="AD68" s="83">
        <f t="shared" ref="AD68:AD131" si="42">IF(OR(ISBLANK($F68),ISBLANK($G68),ISBLANK(AB68),ISBLANK(AC68)),0,IF(AND(AB68=$F68,AC68=$G68),3,IF(AC68-AB68=$G68-$F68,2,IF(OR(AND(AB68&gt;AC68,$F68&gt;$G68),AND(AB68=AC68,$F68=$G68),AND(AB68&lt;AC68,$F68&lt;$G68)),1,0))))</f>
        <v>0</v>
      </c>
      <c r="AE68" s="150">
        <v>2</v>
      </c>
      <c r="AF68" s="183">
        <v>1</v>
      </c>
      <c r="AG68" s="83">
        <f t="shared" ref="AG68:AG131" si="43">IF(OR(ISBLANK($F68),ISBLANK($G68),ISBLANK(AE68),ISBLANK(AF68)),0,IF(AND(AE68=$F68,AF68=$G68),3,IF(AF68-AE68=$G68-$F68,2,IF(OR(AND(AE68&gt;AF68,$F68&gt;$G68),AND(AE68=AF68,$F68=$G68),AND(AE68&lt;AF68,$F68&lt;$G68)),1,0))))</f>
        <v>0</v>
      </c>
      <c r="AH68" s="150">
        <v>2</v>
      </c>
      <c r="AI68" s="183">
        <v>1</v>
      </c>
      <c r="AJ68" s="83">
        <f t="shared" ref="AJ68:AJ131" si="44">IF(OR(ISBLANK($F68),ISBLANK($G68),ISBLANK(AH68),ISBLANK(AI68)),0,IF(AND(AH68=$F68,AI68=$G68),3,IF(AI68-AH68=$G68-$F68,2,IF(OR(AND(AH68&gt;AI68,$F68&gt;$G68),AND(AH68=AI68,$F68=$G68),AND(AH68&lt;AI68,$F68&lt;$G68)),1,0))))</f>
        <v>0</v>
      </c>
      <c r="AK68" s="150">
        <v>2</v>
      </c>
      <c r="AL68" s="183">
        <v>0</v>
      </c>
      <c r="AM68" s="83">
        <f t="shared" ref="AM68:AM131" si="45">IF(OR(ISBLANK($F68),ISBLANK($G68),ISBLANK(AK68),ISBLANK(AL68)),0,IF(AND(AK68=$F68,AL68=$G68),3,IF(AL68-AK68=$G68-$F68,2,IF(OR(AND(AK68&gt;AL68,$F68&gt;$G68),AND(AK68=AL68,$F68=$G68),AND(AK68&lt;AL68,$F68&lt;$G68)),1,0))))</f>
        <v>0</v>
      </c>
      <c r="AN68" s="150">
        <v>2</v>
      </c>
      <c r="AO68" s="162">
        <v>0</v>
      </c>
      <c r="AP68" s="83">
        <f t="shared" ref="AP68:AP131" si="46">IF(OR(ISBLANK($F68),ISBLANK($G68),ISBLANK(AN68),ISBLANK(AO68)),0,IF(AND(AN68=$F68,AO68=$G68),3,IF(AO68-AN68=$G68-$F68,2,IF(OR(AND(AN68&gt;AO68,$F68&gt;$G68),AND(AN68=AO68,$F68=$G68),AND(AN68&lt;AO68,$F68&lt;$G68)),1,0))))</f>
        <v>0</v>
      </c>
      <c r="AQ68" s="150">
        <v>2</v>
      </c>
      <c r="AR68" s="162">
        <v>0</v>
      </c>
      <c r="AS68" s="83">
        <f t="shared" ref="AS68:AS131" si="47">IF(OR(ISBLANK($F68),ISBLANK($G68),ISBLANK(AQ68),ISBLANK(AR68)),0,IF(AND(AQ68=$F68,AR68=$G68),3,IF(AR68-AQ68=$G68-$F68,2,IF(OR(AND(AQ68&gt;AR68,$F68&gt;$G68),AND(AQ68=AR68,$F68=$G68),AND(AQ68&lt;AR68,$F68&lt;$G68)),1,0))))</f>
        <v>0</v>
      </c>
      <c r="AT68" s="150">
        <v>3</v>
      </c>
      <c r="AU68" s="183">
        <v>1</v>
      </c>
      <c r="AV68" s="83">
        <f t="shared" ref="AV68:AV131" si="48">IF(OR(ISBLANK($F68),ISBLANK($G68),ISBLANK(AT68),ISBLANK(AU68)),0,IF(AND(AT68=$F68,AU68=$G68),3,IF(AU68-AT68=$G68-$F68,2,IF(OR(AND(AT68&gt;AU68,$F68&gt;$G68),AND(AT68=AU68,$F68=$G68),AND(AT68&lt;AU68,$F68&lt;$G68)),1,0))))</f>
        <v>0</v>
      </c>
      <c r="AW68" s="150">
        <v>2</v>
      </c>
      <c r="AX68" s="183">
        <v>0</v>
      </c>
      <c r="AY68" s="83">
        <f t="shared" ref="AY68:AY131" si="49">IF(OR(ISBLANK($F68),ISBLANK($G68),ISBLANK(AW68),ISBLANK(AX68)),0,IF(AND(AW68=$F68,AX68=$G68),3,IF(AX68-AW68=$G68-$F68,2,IF(OR(AND(AW68&gt;AX68,$F68&gt;$G68),AND(AW68=AX68,$F68=$G68),AND(AW68&lt;AX68,$F68&lt;$G68)),1,0))))</f>
        <v>0</v>
      </c>
      <c r="AZ68" s="150">
        <v>2</v>
      </c>
      <c r="BA68" s="162">
        <v>0</v>
      </c>
      <c r="BB68" s="83">
        <f t="shared" ref="BB68:BB131" si="50">IF(OR(ISBLANK($F68),ISBLANK($G68),ISBLANK(AZ68),ISBLANK(BA68)),0,IF(AND(AZ68=$F68,BA68=$G68),3,IF(BA68-AZ68=$G68-$F68,2,IF(OR(AND(AZ68&gt;BA68,$F68&gt;$G68),AND(AZ68=BA68,$F68=$G68),AND(AZ68&lt;BA68,$F68&lt;$G68)),1,0))))</f>
        <v>0</v>
      </c>
      <c r="BC68" s="150">
        <v>2</v>
      </c>
      <c r="BD68" s="183">
        <v>1</v>
      </c>
      <c r="BE68" s="83">
        <f t="shared" ref="BE68:BE131" si="51">IF(OR(ISBLANK($F68),ISBLANK($G68),ISBLANK(BC68),ISBLANK(BD68)),0,IF(AND(BC68=$F68,BD68=$G68),3,IF(BD68-BC68=$G68-$F68,2,IF(OR(AND(BC68&gt;BD68,$F68&gt;$G68),AND(BC68=BD68,$F68=$G68),AND(BC68&lt;BD68,$F68&lt;$G68)),1,0))))</f>
        <v>0</v>
      </c>
      <c r="BF68" s="184">
        <v>2</v>
      </c>
      <c r="BG68" s="185">
        <v>0</v>
      </c>
      <c r="BH68" s="83">
        <f t="shared" ref="BH68:BH131" si="52">IF(OR(ISBLANK($F68),ISBLANK($G68),ISBLANK(BF68),ISBLANK(BG68)),0,IF(AND(BF68=$F68,BG68=$G68),3,IF(BG68-BF68=$G68-$F68,2,IF(OR(AND(BF68&gt;BG68,$F68&gt;$G68),AND(BF68=BG68,$F68=$G68),AND(BF68&lt;BG68,$F68&lt;$G68)),1,0))))</f>
        <v>0</v>
      </c>
      <c r="BI68" s="150">
        <v>2</v>
      </c>
      <c r="BJ68" s="162">
        <v>0</v>
      </c>
      <c r="BK68" s="83">
        <f t="shared" ref="BK68:BK131" si="53">IF(OR(ISBLANK($F68),ISBLANK($G68),ISBLANK(BI68),ISBLANK(BJ68)),0,IF(AND(BI68=$F68,BJ68=$G68),3,IF(BJ68-BI68=$G68-$F68,2,IF(OR(AND(BI68&gt;BJ68,$F68&gt;$G68),AND(BI68=BJ68,$F68=$G68),AND(BI68&lt;BJ68,$F68&lt;$G68)),1,0))))</f>
        <v>0</v>
      </c>
      <c r="BL68" s="150">
        <v>2</v>
      </c>
      <c r="BM68" s="162">
        <v>1</v>
      </c>
      <c r="BN68" s="83">
        <f t="shared" ref="BN68:BN131" si="54">IF(OR(ISBLANK($F68),ISBLANK($G68),ISBLANK(BL68),ISBLANK(BM68)),0,IF(AND(BL68=$F68,BM68=$G68),3,IF(BM68-BL68=$G68-$F68,2,IF(OR(AND(BL68&gt;BM68,$F68&gt;$G68),AND(BL68=BM68,$F68=$G68),AND(BL68&lt;BM68,$F68&lt;$G68)),1,0))))</f>
        <v>0</v>
      </c>
      <c r="BO68" s="150">
        <v>2</v>
      </c>
      <c r="BP68" s="183">
        <v>1</v>
      </c>
      <c r="BQ68" s="83">
        <f t="shared" ref="BQ68:BQ131" si="55">IF(OR(ISBLANK($F68),ISBLANK($G68),ISBLANK(BO68),ISBLANK(BP68)),0,IF(AND(BO68=$F68,BP68=$G68),3,IF(BP68-BO68=$G68-$F68,2,IF(OR(AND(BO68&gt;BP68,$F68&gt;$G68),AND(BO68=BP68,$F68=$G68),AND(BO68&lt;BP68,$F68&lt;$G68)),1,0))))</f>
        <v>0</v>
      </c>
      <c r="BR68" s="150">
        <v>2</v>
      </c>
      <c r="BS68" s="183">
        <v>1</v>
      </c>
      <c r="BT68" s="83">
        <f t="shared" ref="BT68:BT131" si="56">IF(OR(ISBLANK($F68),ISBLANK($G68),ISBLANK(BR68),ISBLANK(BS68)),0,IF(AND(BR68=$F68,BS68=$G68),3,IF(BS68-BR68=$G68-$F68,2,IF(OR(AND(BR68&gt;BS68,$F68&gt;$G68),AND(BR68=BS68,$F68=$G68),AND(BR68&lt;BS68,$F68&lt;$G68)),1,0))))</f>
        <v>0</v>
      </c>
      <c r="BU68" s="150">
        <v>2</v>
      </c>
      <c r="BV68" s="162">
        <v>1</v>
      </c>
      <c r="BW68" s="83">
        <f t="shared" ref="BW68:BW131" si="57">IF(OR(ISBLANK($F68),ISBLANK($G68),ISBLANK(BU68),ISBLANK(BV68)),0,IF(AND(BU68=$F68,BV68=$G68),3,IF(BV68-BU68=$G68-$F68,2,IF(OR(AND(BU68&gt;BV68,$F68&gt;$G68),AND(BU68=BV68,$F68=$G68),AND(BU68&lt;BV68,$F68&lt;$G68)),1,0))))</f>
        <v>0</v>
      </c>
      <c r="BX68" s="191">
        <v>2</v>
      </c>
      <c r="BY68" s="167">
        <v>1</v>
      </c>
      <c r="BZ68" s="83">
        <f t="shared" ref="BZ68:BZ131" si="58">IF(OR(ISBLANK($F68),ISBLANK($G68),ISBLANK(BX68),ISBLANK(BY68)),0,IF(AND(BX68=$F68,BY68=$G68),3,IF(BY68-BX68=$G68-$F68,2,IF(OR(AND(BX68&gt;BY68,$F68&gt;$G68),AND(BX68=BY68,$F68=$G68),AND(BX68&lt;BY68,$F68&lt;$G68)),1,0))))</f>
        <v>0</v>
      </c>
      <c r="CA68" s="150">
        <v>2</v>
      </c>
      <c r="CB68" s="162">
        <v>1</v>
      </c>
      <c r="CC68" s="83">
        <f t="shared" ref="CC68:CC131" si="59">IF(OR(ISBLANK($F68),ISBLANK($G68),ISBLANK(CA68),ISBLANK(CB68)),0,IF(AND(CA68=$F68,CB68=$G68),3,IF(CB68-CA68=$G68-$F68,2,IF(OR(AND(CA68&gt;CB68,$F68&gt;$G68),AND(CA68=CB68,$F68=$G68),AND(CA68&lt;CB68,$F68&lt;$G68)),1,0))))</f>
        <v>0</v>
      </c>
      <c r="CD68" s="150">
        <v>4</v>
      </c>
      <c r="CE68" s="183">
        <v>1</v>
      </c>
      <c r="CF68" s="83">
        <f t="shared" ref="CF68:CF131" si="60">IF(OR(ISBLANK($F68),ISBLANK($G68),ISBLANK(CD68),ISBLANK(CE68)),0,IF(AND(CD68=$F68,CE68=$G68),3,IF(CE68-CD68=$G68-$F68,2,IF(OR(AND(CD68&gt;CE68,$F68&gt;$G68),AND(CD68=CE68,$F68=$G68),AND(CD68&lt;CE68,$F68&lt;$G68)),1,0))))</f>
        <v>0</v>
      </c>
      <c r="CG68" s="150">
        <v>2</v>
      </c>
      <c r="CH68" s="162">
        <v>2</v>
      </c>
      <c r="CI68" s="83">
        <f t="shared" ref="CI68:CI131" si="61">IF(OR(ISBLANK($F68),ISBLANK($G68),ISBLANK(CG68),ISBLANK(CH68)),0,IF(AND(CG68=$F68,CH68=$G68),3,IF(CH68-CG68=$G68-$F68,2,IF(OR(AND(CG68&gt;CH68,$F68&gt;$G68),AND(CG68=CH68,$F68=$G68),AND(CG68&lt;CH68,$F68&lt;$G68)),1,0))))</f>
        <v>0</v>
      </c>
      <c r="CJ68" s="188">
        <v>1</v>
      </c>
      <c r="CK68" s="189">
        <v>1</v>
      </c>
      <c r="CL68" s="83">
        <f t="shared" ref="CL68:CL131" si="62">IF(OR(ISBLANK($F68),ISBLANK($G68),ISBLANK(CJ68),ISBLANK(CK68)),0,IF(AND(CJ68=$F68,CK68=$G68),3,IF(CK68-CJ68=$G68-$F68,2,IF(OR(AND(CJ68&gt;CK68,$F68&gt;$G68),AND(CJ68=CK68,$F68=$G68),AND(CJ68&lt;CK68,$F68&lt;$G68)),1,0))))</f>
        <v>0</v>
      </c>
      <c r="CM68" s="150">
        <v>2</v>
      </c>
      <c r="CN68" s="183">
        <v>0</v>
      </c>
      <c r="CO68" s="83">
        <f t="shared" ref="CO68:CO131" si="63">IF(OR(ISBLANK($F68),ISBLANK($G68),ISBLANK(CM68),ISBLANK(CN68)),0,IF(AND(CM68=$F68,CN68=$G68),3,IF(CN68-CM68=$G68-$F68,2,IF(OR(AND(CM68&gt;CN68,$F68&gt;$G68),AND(CM68=CN68,$F68=$G68),AND(CM68&lt;CN68,$F68&lt;$G68)),1,0))))</f>
        <v>0</v>
      </c>
      <c r="CP68" s="150">
        <v>3</v>
      </c>
      <c r="CQ68" s="162">
        <v>1</v>
      </c>
      <c r="CR68" s="83">
        <f t="shared" ref="CR68:CR131" si="64">IF(OR(ISBLANK($F68),ISBLANK($G68),ISBLANK(CP68),ISBLANK(CQ68)),0,IF(AND(CP68=$F68,CQ68=$G68),3,IF(CQ68-CP68=$G68-$F68,2,IF(OR(AND(CP68&gt;CQ68,$F68&gt;$G68),AND(CP68=CQ68,$F68=$G68),AND(CP68&lt;CQ68,$F68&lt;$G68)),1,0))))</f>
        <v>0</v>
      </c>
      <c r="CS68" s="150">
        <v>2</v>
      </c>
      <c r="CT68" s="162">
        <v>1</v>
      </c>
      <c r="CU68" s="163">
        <f t="shared" ref="CU68:CU131" si="65">IF(OR(ISBLANK($F68),ISBLANK($G68),ISBLANK(CS68),ISBLANK(CT68)),0,IF(AND(CS68=$F68,CT68=$G68),3,IF(CT68-CS68=$G68-$F68,2,IF(OR(AND(CS68&gt;CT68,$F68&gt;$G68),AND(CS68=CT68,$F68=$G68),AND(CS68&lt;CT68,$F68&lt;$G68)),1,0))))</f>
        <v>0</v>
      </c>
    </row>
    <row r="69" spans="1:99" ht="12.75" customHeight="1">
      <c r="A69" s="7">
        <f t="shared" si="31"/>
        <v>8</v>
      </c>
      <c r="B69" s="220"/>
      <c r="C69" s="79" t="e">
        <f t="shared" si="37"/>
        <v>#N/A</v>
      </c>
      <c r="D69" s="95" t="s">
        <v>73</v>
      </c>
      <c r="E69" s="170" t="s">
        <v>76</v>
      </c>
      <c r="F69" s="149"/>
      <c r="G69" s="111"/>
      <c r="H69" s="108">
        <f t="shared" si="35"/>
        <v>10</v>
      </c>
      <c r="I69" s="1">
        <f t="shared" si="36"/>
        <v>6</v>
      </c>
      <c r="J69" s="223"/>
      <c r="P69" s="149">
        <v>1</v>
      </c>
      <c r="Q69" s="178">
        <v>3</v>
      </c>
      <c r="R69" s="80">
        <f t="shared" si="38"/>
        <v>0</v>
      </c>
      <c r="S69" s="149">
        <v>1</v>
      </c>
      <c r="T69" s="178">
        <v>1</v>
      </c>
      <c r="U69" s="80">
        <f t="shared" si="39"/>
        <v>0</v>
      </c>
      <c r="V69" s="149">
        <v>2</v>
      </c>
      <c r="W69" s="178">
        <v>1</v>
      </c>
      <c r="X69" s="80">
        <f t="shared" si="40"/>
        <v>0</v>
      </c>
      <c r="Y69" s="149">
        <v>1</v>
      </c>
      <c r="Z69" s="178">
        <v>1</v>
      </c>
      <c r="AA69" s="80">
        <f t="shared" si="41"/>
        <v>0</v>
      </c>
      <c r="AB69" s="149">
        <v>2</v>
      </c>
      <c r="AC69" s="178">
        <v>1</v>
      </c>
      <c r="AD69" s="80">
        <f t="shared" si="42"/>
        <v>0</v>
      </c>
      <c r="AE69" s="149">
        <v>1</v>
      </c>
      <c r="AF69" s="178">
        <v>1</v>
      </c>
      <c r="AG69" s="80">
        <f t="shared" si="43"/>
        <v>0</v>
      </c>
      <c r="AH69" s="149">
        <v>1</v>
      </c>
      <c r="AI69" s="178">
        <v>1</v>
      </c>
      <c r="AJ69" s="80">
        <f t="shared" si="44"/>
        <v>0</v>
      </c>
      <c r="AK69" s="149">
        <v>1</v>
      </c>
      <c r="AL69" s="178">
        <v>1</v>
      </c>
      <c r="AM69" s="80">
        <f t="shared" si="45"/>
        <v>0</v>
      </c>
      <c r="AN69" s="149">
        <v>1</v>
      </c>
      <c r="AO69" s="160">
        <v>1</v>
      </c>
      <c r="AP69" s="80">
        <f t="shared" si="46"/>
        <v>0</v>
      </c>
      <c r="AQ69" s="149">
        <v>1</v>
      </c>
      <c r="AR69" s="160">
        <v>2</v>
      </c>
      <c r="AS69" s="80">
        <f t="shared" si="47"/>
        <v>0</v>
      </c>
      <c r="AT69" s="149">
        <v>0</v>
      </c>
      <c r="AU69" s="178">
        <v>2</v>
      </c>
      <c r="AV69" s="80">
        <f t="shared" si="48"/>
        <v>0</v>
      </c>
      <c r="AW69" s="149">
        <v>2</v>
      </c>
      <c r="AX69" s="178">
        <v>1</v>
      </c>
      <c r="AY69" s="80">
        <f t="shared" si="49"/>
        <v>0</v>
      </c>
      <c r="AZ69" s="149">
        <v>1</v>
      </c>
      <c r="BA69" s="160">
        <v>2</v>
      </c>
      <c r="BB69" s="80">
        <f t="shared" si="50"/>
        <v>0</v>
      </c>
      <c r="BC69" s="149">
        <v>2</v>
      </c>
      <c r="BD69" s="178">
        <v>1</v>
      </c>
      <c r="BE69" s="80">
        <f t="shared" si="51"/>
        <v>0</v>
      </c>
      <c r="BF69" s="179">
        <v>1</v>
      </c>
      <c r="BG69" s="180">
        <v>2</v>
      </c>
      <c r="BH69" s="80">
        <f t="shared" si="52"/>
        <v>0</v>
      </c>
      <c r="BI69" s="149">
        <v>1</v>
      </c>
      <c r="BJ69" s="160">
        <v>1</v>
      </c>
      <c r="BK69" s="80">
        <f t="shared" si="53"/>
        <v>0</v>
      </c>
      <c r="BL69" s="149">
        <v>2</v>
      </c>
      <c r="BM69" s="160">
        <v>1</v>
      </c>
      <c r="BN69" s="80">
        <f t="shared" si="54"/>
        <v>0</v>
      </c>
      <c r="BO69" s="149">
        <v>1</v>
      </c>
      <c r="BP69" s="178">
        <v>1</v>
      </c>
      <c r="BQ69" s="80">
        <f t="shared" si="55"/>
        <v>0</v>
      </c>
      <c r="BR69" s="149">
        <v>2</v>
      </c>
      <c r="BS69" s="178">
        <v>1</v>
      </c>
      <c r="BT69" s="80">
        <f t="shared" si="56"/>
        <v>0</v>
      </c>
      <c r="BU69" s="149">
        <v>2</v>
      </c>
      <c r="BV69" s="160">
        <v>1</v>
      </c>
      <c r="BW69" s="80">
        <f t="shared" si="57"/>
        <v>0</v>
      </c>
      <c r="BX69" s="190">
        <v>1</v>
      </c>
      <c r="BY69" s="160">
        <v>2</v>
      </c>
      <c r="BZ69" s="80">
        <f t="shared" si="58"/>
        <v>0</v>
      </c>
      <c r="CA69" s="149">
        <v>2</v>
      </c>
      <c r="CB69" s="160">
        <v>2</v>
      </c>
      <c r="CC69" s="80">
        <f t="shared" si="59"/>
        <v>0</v>
      </c>
      <c r="CD69" s="149">
        <v>0</v>
      </c>
      <c r="CE69" s="178">
        <v>2</v>
      </c>
      <c r="CF69" s="80">
        <f t="shared" si="60"/>
        <v>0</v>
      </c>
      <c r="CG69" s="149">
        <v>1</v>
      </c>
      <c r="CH69" s="160">
        <v>2</v>
      </c>
      <c r="CI69" s="80">
        <f t="shared" si="61"/>
        <v>0</v>
      </c>
      <c r="CJ69" s="149">
        <v>1</v>
      </c>
      <c r="CK69" s="160">
        <v>1</v>
      </c>
      <c r="CL69" s="80">
        <f t="shared" si="62"/>
        <v>0</v>
      </c>
      <c r="CM69" s="149">
        <v>1</v>
      </c>
      <c r="CN69" s="178">
        <v>2</v>
      </c>
      <c r="CO69" s="80">
        <f t="shared" si="63"/>
        <v>0</v>
      </c>
      <c r="CP69" s="149">
        <v>2</v>
      </c>
      <c r="CQ69" s="160">
        <v>1</v>
      </c>
      <c r="CR69" s="80">
        <f t="shared" si="64"/>
        <v>0</v>
      </c>
      <c r="CS69" s="149">
        <v>1</v>
      </c>
      <c r="CT69" s="160">
        <v>1</v>
      </c>
      <c r="CU69" s="161">
        <f t="shared" si="65"/>
        <v>0</v>
      </c>
    </row>
    <row r="70" spans="1:99" ht="12.75" customHeight="1">
      <c r="A70" s="7">
        <f t="shared" si="31"/>
        <v>8</v>
      </c>
      <c r="B70" s="220"/>
      <c r="C70" s="81" t="e">
        <f t="shared" si="37"/>
        <v>#N/A</v>
      </c>
      <c r="D70" s="96" t="s">
        <v>77</v>
      </c>
      <c r="E70" s="171" t="s">
        <v>81</v>
      </c>
      <c r="F70" s="150"/>
      <c r="G70" s="156"/>
      <c r="H70" s="109">
        <f t="shared" si="35"/>
        <v>5</v>
      </c>
      <c r="I70" s="82">
        <f t="shared" si="36"/>
        <v>7</v>
      </c>
      <c r="J70" s="223"/>
      <c r="P70" s="150">
        <v>1</v>
      </c>
      <c r="Q70" s="183">
        <v>3</v>
      </c>
      <c r="R70" s="83">
        <f t="shared" si="38"/>
        <v>0</v>
      </c>
      <c r="S70" s="150">
        <v>2</v>
      </c>
      <c r="T70" s="183">
        <v>1</v>
      </c>
      <c r="U70" s="83">
        <f t="shared" si="39"/>
        <v>0</v>
      </c>
      <c r="V70" s="150">
        <v>2</v>
      </c>
      <c r="W70" s="183">
        <v>1</v>
      </c>
      <c r="X70" s="83">
        <f t="shared" si="40"/>
        <v>0</v>
      </c>
      <c r="Y70" s="150">
        <v>0</v>
      </c>
      <c r="Z70" s="183">
        <v>0</v>
      </c>
      <c r="AA70" s="83">
        <f t="shared" si="41"/>
        <v>0</v>
      </c>
      <c r="AB70" s="150">
        <v>2</v>
      </c>
      <c r="AC70" s="183">
        <v>1</v>
      </c>
      <c r="AD70" s="83">
        <f t="shared" si="42"/>
        <v>0</v>
      </c>
      <c r="AE70" s="150">
        <v>2</v>
      </c>
      <c r="AF70" s="183">
        <v>0</v>
      </c>
      <c r="AG70" s="83">
        <f t="shared" si="43"/>
        <v>0</v>
      </c>
      <c r="AH70" s="150">
        <v>2</v>
      </c>
      <c r="AI70" s="183">
        <v>2</v>
      </c>
      <c r="AJ70" s="83">
        <f t="shared" si="44"/>
        <v>0</v>
      </c>
      <c r="AK70" s="150">
        <v>3</v>
      </c>
      <c r="AL70" s="183">
        <v>1</v>
      </c>
      <c r="AM70" s="83">
        <f t="shared" si="45"/>
        <v>0</v>
      </c>
      <c r="AN70" s="150">
        <v>0</v>
      </c>
      <c r="AO70" s="162">
        <v>1</v>
      </c>
      <c r="AP70" s="83">
        <f t="shared" si="46"/>
        <v>0</v>
      </c>
      <c r="AQ70" s="150">
        <v>2</v>
      </c>
      <c r="AR70" s="162">
        <v>1</v>
      </c>
      <c r="AS70" s="83">
        <f t="shared" si="47"/>
        <v>0</v>
      </c>
      <c r="AT70" s="150">
        <v>2</v>
      </c>
      <c r="AU70" s="183">
        <v>2</v>
      </c>
      <c r="AV70" s="83">
        <f t="shared" si="48"/>
        <v>0</v>
      </c>
      <c r="AW70" s="150">
        <v>3</v>
      </c>
      <c r="AX70" s="183">
        <v>1</v>
      </c>
      <c r="AY70" s="83">
        <f t="shared" si="49"/>
        <v>0</v>
      </c>
      <c r="AZ70" s="150">
        <v>2</v>
      </c>
      <c r="BA70" s="162">
        <v>1</v>
      </c>
      <c r="BB70" s="83">
        <f t="shared" si="50"/>
        <v>0</v>
      </c>
      <c r="BC70" s="150">
        <v>2</v>
      </c>
      <c r="BD70" s="183">
        <v>1</v>
      </c>
      <c r="BE70" s="83">
        <f t="shared" si="51"/>
        <v>0</v>
      </c>
      <c r="BF70" s="184">
        <v>1</v>
      </c>
      <c r="BG70" s="185">
        <v>1</v>
      </c>
      <c r="BH70" s="83">
        <f t="shared" si="52"/>
        <v>0</v>
      </c>
      <c r="BI70" s="150">
        <v>2</v>
      </c>
      <c r="BJ70" s="162">
        <v>1</v>
      </c>
      <c r="BK70" s="83">
        <f t="shared" si="53"/>
        <v>0</v>
      </c>
      <c r="BL70" s="150">
        <v>2</v>
      </c>
      <c r="BM70" s="162">
        <v>1</v>
      </c>
      <c r="BN70" s="83">
        <f t="shared" si="54"/>
        <v>0</v>
      </c>
      <c r="BO70" s="150">
        <v>2</v>
      </c>
      <c r="BP70" s="183">
        <v>0</v>
      </c>
      <c r="BQ70" s="83">
        <f t="shared" si="55"/>
        <v>0</v>
      </c>
      <c r="BR70" s="150">
        <v>2</v>
      </c>
      <c r="BS70" s="183">
        <v>1</v>
      </c>
      <c r="BT70" s="83">
        <f t="shared" si="56"/>
        <v>0</v>
      </c>
      <c r="BU70" s="150">
        <v>2</v>
      </c>
      <c r="BV70" s="162">
        <v>1</v>
      </c>
      <c r="BW70" s="83">
        <f t="shared" si="57"/>
        <v>0</v>
      </c>
      <c r="BX70" s="191">
        <v>1</v>
      </c>
      <c r="BY70" s="167">
        <v>1</v>
      </c>
      <c r="BZ70" s="83">
        <f t="shared" si="58"/>
        <v>0</v>
      </c>
      <c r="CA70" s="150">
        <v>3</v>
      </c>
      <c r="CB70" s="162">
        <v>0</v>
      </c>
      <c r="CC70" s="83">
        <f t="shared" si="59"/>
        <v>0</v>
      </c>
      <c r="CD70" s="150">
        <v>1</v>
      </c>
      <c r="CE70" s="183">
        <v>0</v>
      </c>
      <c r="CF70" s="83">
        <f t="shared" si="60"/>
        <v>0</v>
      </c>
      <c r="CG70" s="150">
        <v>1</v>
      </c>
      <c r="CH70" s="162">
        <v>0</v>
      </c>
      <c r="CI70" s="83">
        <f t="shared" si="61"/>
        <v>0</v>
      </c>
      <c r="CJ70" s="188">
        <v>2</v>
      </c>
      <c r="CK70" s="189">
        <v>1</v>
      </c>
      <c r="CL70" s="83">
        <f t="shared" si="62"/>
        <v>0</v>
      </c>
      <c r="CM70" s="150">
        <v>2</v>
      </c>
      <c r="CN70" s="183">
        <v>0</v>
      </c>
      <c r="CO70" s="83">
        <f t="shared" si="63"/>
        <v>0</v>
      </c>
      <c r="CP70" s="150">
        <v>2</v>
      </c>
      <c r="CQ70" s="162">
        <v>0</v>
      </c>
      <c r="CR70" s="83">
        <f t="shared" si="64"/>
        <v>0</v>
      </c>
      <c r="CS70" s="150">
        <v>1</v>
      </c>
      <c r="CT70" s="162">
        <v>1</v>
      </c>
      <c r="CU70" s="163">
        <f t="shared" si="65"/>
        <v>0</v>
      </c>
    </row>
    <row r="71" spans="1:99" ht="12.75" customHeight="1">
      <c r="A71" s="7">
        <f t="shared" si="31"/>
        <v>8</v>
      </c>
      <c r="B71" s="220"/>
      <c r="C71" s="79" t="e">
        <f t="shared" si="37"/>
        <v>#N/A</v>
      </c>
      <c r="D71" s="95" t="s">
        <v>71</v>
      </c>
      <c r="E71" s="170" t="s">
        <v>109</v>
      </c>
      <c r="F71" s="149"/>
      <c r="G71" s="111"/>
      <c r="H71" s="108">
        <f t="shared" si="35"/>
        <v>16</v>
      </c>
      <c r="I71" s="1">
        <f t="shared" si="36"/>
        <v>12</v>
      </c>
      <c r="J71" s="223"/>
      <c r="P71" s="149">
        <v>3</v>
      </c>
      <c r="Q71" s="178">
        <v>1</v>
      </c>
      <c r="R71" s="80">
        <f t="shared" si="38"/>
        <v>0</v>
      </c>
      <c r="S71" s="149">
        <v>2</v>
      </c>
      <c r="T71" s="178">
        <v>0</v>
      </c>
      <c r="U71" s="80">
        <f t="shared" si="39"/>
        <v>0</v>
      </c>
      <c r="V71" s="149">
        <v>2</v>
      </c>
      <c r="W71" s="178">
        <v>0</v>
      </c>
      <c r="X71" s="80">
        <f t="shared" si="40"/>
        <v>0</v>
      </c>
      <c r="Y71" s="149">
        <v>2</v>
      </c>
      <c r="Z71" s="178">
        <v>0</v>
      </c>
      <c r="AA71" s="80">
        <f t="shared" si="41"/>
        <v>0</v>
      </c>
      <c r="AB71" s="149">
        <v>2</v>
      </c>
      <c r="AC71" s="178">
        <v>1</v>
      </c>
      <c r="AD71" s="80">
        <f t="shared" si="42"/>
        <v>0</v>
      </c>
      <c r="AE71" s="149">
        <v>2</v>
      </c>
      <c r="AF71" s="178">
        <v>1</v>
      </c>
      <c r="AG71" s="80">
        <f t="shared" si="43"/>
        <v>0</v>
      </c>
      <c r="AH71" s="149">
        <v>2</v>
      </c>
      <c r="AI71" s="178">
        <v>1</v>
      </c>
      <c r="AJ71" s="80">
        <f t="shared" si="44"/>
        <v>0</v>
      </c>
      <c r="AK71" s="149">
        <v>2</v>
      </c>
      <c r="AL71" s="178">
        <v>0</v>
      </c>
      <c r="AM71" s="80">
        <f t="shared" si="45"/>
        <v>0</v>
      </c>
      <c r="AN71" s="149">
        <v>2</v>
      </c>
      <c r="AO71" s="160">
        <v>0</v>
      </c>
      <c r="AP71" s="80">
        <f t="shared" si="46"/>
        <v>0</v>
      </c>
      <c r="AQ71" s="149">
        <v>3</v>
      </c>
      <c r="AR71" s="160">
        <v>1</v>
      </c>
      <c r="AS71" s="80">
        <f t="shared" si="47"/>
        <v>0</v>
      </c>
      <c r="AT71" s="149">
        <v>2</v>
      </c>
      <c r="AU71" s="178">
        <v>1</v>
      </c>
      <c r="AV71" s="80">
        <f t="shared" si="48"/>
        <v>0</v>
      </c>
      <c r="AW71" s="149">
        <v>3</v>
      </c>
      <c r="AX71" s="178">
        <v>2</v>
      </c>
      <c r="AY71" s="80">
        <f t="shared" si="49"/>
        <v>0</v>
      </c>
      <c r="AZ71" s="149">
        <v>3</v>
      </c>
      <c r="BA71" s="160">
        <v>1</v>
      </c>
      <c r="BB71" s="80">
        <f t="shared" si="50"/>
        <v>0</v>
      </c>
      <c r="BC71" s="149">
        <v>2</v>
      </c>
      <c r="BD71" s="178">
        <v>1</v>
      </c>
      <c r="BE71" s="80">
        <f t="shared" si="51"/>
        <v>0</v>
      </c>
      <c r="BF71" s="179">
        <v>1</v>
      </c>
      <c r="BG71" s="180">
        <v>0</v>
      </c>
      <c r="BH71" s="80">
        <f t="shared" si="52"/>
        <v>0</v>
      </c>
      <c r="BI71" s="149">
        <v>3</v>
      </c>
      <c r="BJ71" s="160">
        <v>1</v>
      </c>
      <c r="BK71" s="80">
        <f t="shared" si="53"/>
        <v>0</v>
      </c>
      <c r="BL71" s="149">
        <v>2</v>
      </c>
      <c r="BM71" s="160">
        <v>0</v>
      </c>
      <c r="BN71" s="80">
        <f t="shared" si="54"/>
        <v>0</v>
      </c>
      <c r="BO71" s="149">
        <v>2</v>
      </c>
      <c r="BP71" s="178">
        <v>1</v>
      </c>
      <c r="BQ71" s="80">
        <f t="shared" si="55"/>
        <v>0</v>
      </c>
      <c r="BR71" s="149">
        <v>2</v>
      </c>
      <c r="BS71" s="178">
        <v>1</v>
      </c>
      <c r="BT71" s="80">
        <f t="shared" si="56"/>
        <v>0</v>
      </c>
      <c r="BU71" s="149">
        <v>2</v>
      </c>
      <c r="BV71" s="160">
        <v>1</v>
      </c>
      <c r="BW71" s="80">
        <f t="shared" si="57"/>
        <v>0</v>
      </c>
      <c r="BX71" s="190">
        <v>2</v>
      </c>
      <c r="BY71" s="160">
        <v>0</v>
      </c>
      <c r="BZ71" s="80">
        <f t="shared" si="58"/>
        <v>0</v>
      </c>
      <c r="CA71" s="149">
        <v>2</v>
      </c>
      <c r="CB71" s="160">
        <v>1</v>
      </c>
      <c r="CC71" s="80">
        <f t="shared" si="59"/>
        <v>0</v>
      </c>
      <c r="CD71" s="149">
        <v>1</v>
      </c>
      <c r="CE71" s="178">
        <v>0</v>
      </c>
      <c r="CF71" s="80">
        <f t="shared" si="60"/>
        <v>0</v>
      </c>
      <c r="CG71" s="149">
        <v>1</v>
      </c>
      <c r="CH71" s="160">
        <v>0</v>
      </c>
      <c r="CI71" s="80">
        <f t="shared" si="61"/>
        <v>0</v>
      </c>
      <c r="CJ71" s="149">
        <v>2</v>
      </c>
      <c r="CK71" s="160">
        <v>1</v>
      </c>
      <c r="CL71" s="80">
        <f t="shared" si="62"/>
        <v>0</v>
      </c>
      <c r="CM71" s="149">
        <v>1</v>
      </c>
      <c r="CN71" s="178">
        <v>1</v>
      </c>
      <c r="CO71" s="80">
        <f t="shared" si="63"/>
        <v>0</v>
      </c>
      <c r="CP71" s="149">
        <v>2</v>
      </c>
      <c r="CQ71" s="160">
        <v>1</v>
      </c>
      <c r="CR71" s="80">
        <f t="shared" si="64"/>
        <v>0</v>
      </c>
      <c r="CS71" s="149">
        <v>3</v>
      </c>
      <c r="CT71" s="160">
        <v>1</v>
      </c>
      <c r="CU71" s="161">
        <f t="shared" si="65"/>
        <v>0</v>
      </c>
    </row>
    <row r="72" spans="1:99" ht="12.75" customHeight="1">
      <c r="A72" s="7">
        <f t="shared" si="31"/>
        <v>8</v>
      </c>
      <c r="B72" s="220"/>
      <c r="C72" s="81" t="e">
        <f t="shared" si="37"/>
        <v>#N/A</v>
      </c>
      <c r="D72" s="96" t="s">
        <v>79</v>
      </c>
      <c r="E72" s="171" t="s">
        <v>70</v>
      </c>
      <c r="F72" s="150"/>
      <c r="G72" s="156"/>
      <c r="H72" s="109">
        <f t="shared" si="35"/>
        <v>2</v>
      </c>
      <c r="I72" s="82">
        <f t="shared" si="36"/>
        <v>14</v>
      </c>
      <c r="J72" s="223"/>
      <c r="P72" s="150">
        <v>1</v>
      </c>
      <c r="Q72" s="183">
        <v>3</v>
      </c>
      <c r="R72" s="83">
        <f t="shared" si="38"/>
        <v>0</v>
      </c>
      <c r="S72" s="150">
        <v>2</v>
      </c>
      <c r="T72" s="183">
        <v>2</v>
      </c>
      <c r="U72" s="83">
        <f t="shared" si="39"/>
        <v>0</v>
      </c>
      <c r="V72" s="150">
        <v>2</v>
      </c>
      <c r="W72" s="183">
        <v>2</v>
      </c>
      <c r="X72" s="83">
        <f t="shared" si="40"/>
        <v>0</v>
      </c>
      <c r="Y72" s="150">
        <v>1</v>
      </c>
      <c r="Z72" s="183">
        <v>1</v>
      </c>
      <c r="AA72" s="83">
        <f t="shared" si="41"/>
        <v>0</v>
      </c>
      <c r="AB72" s="150">
        <v>1</v>
      </c>
      <c r="AC72" s="183">
        <v>2</v>
      </c>
      <c r="AD72" s="83">
        <f t="shared" si="42"/>
        <v>0</v>
      </c>
      <c r="AE72" s="150">
        <v>2</v>
      </c>
      <c r="AF72" s="183">
        <v>1</v>
      </c>
      <c r="AG72" s="83">
        <f t="shared" si="43"/>
        <v>0</v>
      </c>
      <c r="AH72" s="150">
        <v>1</v>
      </c>
      <c r="AI72" s="183">
        <v>1</v>
      </c>
      <c r="AJ72" s="83">
        <f t="shared" si="44"/>
        <v>0</v>
      </c>
      <c r="AK72" s="150">
        <v>1</v>
      </c>
      <c r="AL72" s="183">
        <v>0</v>
      </c>
      <c r="AM72" s="83">
        <f t="shared" si="45"/>
        <v>0</v>
      </c>
      <c r="AN72" s="150">
        <v>0</v>
      </c>
      <c r="AO72" s="162">
        <v>2</v>
      </c>
      <c r="AP72" s="83">
        <f t="shared" si="46"/>
        <v>0</v>
      </c>
      <c r="AQ72" s="150">
        <v>1</v>
      </c>
      <c r="AR72" s="162">
        <v>2</v>
      </c>
      <c r="AS72" s="83">
        <f t="shared" si="47"/>
        <v>0</v>
      </c>
      <c r="AT72" s="150">
        <v>1</v>
      </c>
      <c r="AU72" s="183">
        <v>2</v>
      </c>
      <c r="AV72" s="83">
        <f t="shared" si="48"/>
        <v>0</v>
      </c>
      <c r="AW72" s="150">
        <v>0</v>
      </c>
      <c r="AX72" s="183">
        <v>2</v>
      </c>
      <c r="AY72" s="83">
        <f t="shared" si="49"/>
        <v>0</v>
      </c>
      <c r="AZ72" s="150">
        <v>1</v>
      </c>
      <c r="BA72" s="162">
        <v>2</v>
      </c>
      <c r="BB72" s="83">
        <f t="shared" si="50"/>
        <v>0</v>
      </c>
      <c r="BC72" s="150">
        <v>1</v>
      </c>
      <c r="BD72" s="183">
        <v>2</v>
      </c>
      <c r="BE72" s="83">
        <f t="shared" si="51"/>
        <v>0</v>
      </c>
      <c r="BF72" s="184">
        <v>1</v>
      </c>
      <c r="BG72" s="185">
        <v>2</v>
      </c>
      <c r="BH72" s="83">
        <f t="shared" si="52"/>
        <v>0</v>
      </c>
      <c r="BI72" s="150">
        <v>1</v>
      </c>
      <c r="BJ72" s="162">
        <v>2</v>
      </c>
      <c r="BK72" s="83">
        <f t="shared" si="53"/>
        <v>0</v>
      </c>
      <c r="BL72" s="150">
        <v>2</v>
      </c>
      <c r="BM72" s="162">
        <v>2</v>
      </c>
      <c r="BN72" s="83">
        <f t="shared" si="54"/>
        <v>0</v>
      </c>
      <c r="BO72" s="150">
        <v>2</v>
      </c>
      <c r="BP72" s="183">
        <v>1</v>
      </c>
      <c r="BQ72" s="83">
        <f t="shared" si="55"/>
        <v>0</v>
      </c>
      <c r="BR72" s="150">
        <v>1</v>
      </c>
      <c r="BS72" s="183">
        <v>2</v>
      </c>
      <c r="BT72" s="83">
        <f t="shared" si="56"/>
        <v>0</v>
      </c>
      <c r="BU72" s="150">
        <v>2</v>
      </c>
      <c r="BV72" s="162">
        <v>1</v>
      </c>
      <c r="BW72" s="83">
        <f t="shared" si="57"/>
        <v>0</v>
      </c>
      <c r="BX72" s="191">
        <v>0</v>
      </c>
      <c r="BY72" s="167">
        <v>2</v>
      </c>
      <c r="BZ72" s="83">
        <f t="shared" si="58"/>
        <v>0</v>
      </c>
      <c r="CA72" s="150">
        <v>1</v>
      </c>
      <c r="CB72" s="162">
        <v>2</v>
      </c>
      <c r="CC72" s="83">
        <f t="shared" si="59"/>
        <v>0</v>
      </c>
      <c r="CD72" s="150">
        <v>2</v>
      </c>
      <c r="CE72" s="183">
        <v>1</v>
      </c>
      <c r="CF72" s="83">
        <f t="shared" si="60"/>
        <v>0</v>
      </c>
      <c r="CG72" s="150">
        <v>1</v>
      </c>
      <c r="CH72" s="162">
        <v>4</v>
      </c>
      <c r="CI72" s="83">
        <f t="shared" si="61"/>
        <v>0</v>
      </c>
      <c r="CJ72" s="188">
        <v>1</v>
      </c>
      <c r="CK72" s="189">
        <v>1</v>
      </c>
      <c r="CL72" s="83">
        <f t="shared" si="62"/>
        <v>0</v>
      </c>
      <c r="CM72" s="150">
        <v>2</v>
      </c>
      <c r="CN72" s="183">
        <v>1</v>
      </c>
      <c r="CO72" s="83">
        <f t="shared" si="63"/>
        <v>0</v>
      </c>
      <c r="CP72" s="150">
        <v>2</v>
      </c>
      <c r="CQ72" s="162">
        <v>1</v>
      </c>
      <c r="CR72" s="83">
        <f t="shared" si="64"/>
        <v>0</v>
      </c>
      <c r="CS72" s="150">
        <v>1</v>
      </c>
      <c r="CT72" s="162">
        <v>2</v>
      </c>
      <c r="CU72" s="163">
        <f t="shared" si="65"/>
        <v>0</v>
      </c>
    </row>
    <row r="73" spans="1:99" ht="12.75" customHeight="1">
      <c r="A73" s="7">
        <f t="shared" si="31"/>
        <v>8</v>
      </c>
      <c r="B73" s="220"/>
      <c r="C73" s="79" t="e">
        <f t="shared" si="37"/>
        <v>#N/A</v>
      </c>
      <c r="D73" s="95" t="s">
        <v>110</v>
      </c>
      <c r="E73" s="170" t="s">
        <v>75</v>
      </c>
      <c r="F73" s="149"/>
      <c r="G73" s="111"/>
      <c r="H73" s="108">
        <f t="shared" si="35"/>
        <v>15</v>
      </c>
      <c r="I73" s="1">
        <f t="shared" si="36"/>
        <v>17</v>
      </c>
      <c r="J73" s="223"/>
      <c r="P73" s="149">
        <v>1</v>
      </c>
      <c r="Q73" s="178">
        <v>3</v>
      </c>
      <c r="R73" s="80">
        <f t="shared" si="38"/>
        <v>0</v>
      </c>
      <c r="S73" s="149">
        <v>1</v>
      </c>
      <c r="T73" s="178">
        <v>3</v>
      </c>
      <c r="U73" s="80">
        <f t="shared" si="39"/>
        <v>0</v>
      </c>
      <c r="V73" s="149">
        <v>1</v>
      </c>
      <c r="W73" s="178">
        <v>1</v>
      </c>
      <c r="X73" s="80">
        <f t="shared" si="40"/>
        <v>0</v>
      </c>
      <c r="Y73" s="149">
        <v>0</v>
      </c>
      <c r="Z73" s="178">
        <v>2</v>
      </c>
      <c r="AA73" s="80">
        <f t="shared" si="41"/>
        <v>0</v>
      </c>
      <c r="AB73" s="149">
        <v>1</v>
      </c>
      <c r="AC73" s="178">
        <v>3</v>
      </c>
      <c r="AD73" s="80">
        <f t="shared" si="42"/>
        <v>0</v>
      </c>
      <c r="AE73" s="149">
        <v>1</v>
      </c>
      <c r="AF73" s="178">
        <v>2</v>
      </c>
      <c r="AG73" s="80">
        <f t="shared" si="43"/>
        <v>0</v>
      </c>
      <c r="AH73" s="149">
        <v>1</v>
      </c>
      <c r="AI73" s="178">
        <v>2</v>
      </c>
      <c r="AJ73" s="80">
        <f t="shared" si="44"/>
        <v>0</v>
      </c>
      <c r="AK73" s="149">
        <v>1</v>
      </c>
      <c r="AL73" s="178">
        <v>3</v>
      </c>
      <c r="AM73" s="80">
        <f t="shared" si="45"/>
        <v>0</v>
      </c>
      <c r="AN73" s="149">
        <v>1</v>
      </c>
      <c r="AO73" s="160">
        <v>3</v>
      </c>
      <c r="AP73" s="80">
        <f t="shared" si="46"/>
        <v>0</v>
      </c>
      <c r="AQ73" s="149">
        <v>0</v>
      </c>
      <c r="AR73" s="160">
        <v>2</v>
      </c>
      <c r="AS73" s="80">
        <f t="shared" si="47"/>
        <v>0</v>
      </c>
      <c r="AT73" s="149">
        <v>1</v>
      </c>
      <c r="AU73" s="178">
        <v>3</v>
      </c>
      <c r="AV73" s="80">
        <f t="shared" si="48"/>
        <v>0</v>
      </c>
      <c r="AW73" s="149">
        <v>0</v>
      </c>
      <c r="AX73" s="178">
        <v>1</v>
      </c>
      <c r="AY73" s="80">
        <f t="shared" si="49"/>
        <v>0</v>
      </c>
      <c r="AZ73" s="149">
        <v>0</v>
      </c>
      <c r="BA73" s="160">
        <v>2</v>
      </c>
      <c r="BB73" s="80">
        <f t="shared" si="50"/>
        <v>0</v>
      </c>
      <c r="BC73" s="149">
        <v>3</v>
      </c>
      <c r="BD73" s="178">
        <v>1</v>
      </c>
      <c r="BE73" s="80">
        <f t="shared" si="51"/>
        <v>0</v>
      </c>
      <c r="BF73" s="179">
        <v>0</v>
      </c>
      <c r="BG73" s="180">
        <v>3</v>
      </c>
      <c r="BH73" s="80">
        <f t="shared" si="52"/>
        <v>0</v>
      </c>
      <c r="BI73" s="149">
        <v>0</v>
      </c>
      <c r="BJ73" s="160">
        <v>3</v>
      </c>
      <c r="BK73" s="80">
        <f t="shared" si="53"/>
        <v>0</v>
      </c>
      <c r="BL73" s="149">
        <v>1</v>
      </c>
      <c r="BM73" s="160">
        <v>1</v>
      </c>
      <c r="BN73" s="80">
        <f t="shared" si="54"/>
        <v>0</v>
      </c>
      <c r="BO73" s="149">
        <v>1</v>
      </c>
      <c r="BP73" s="178">
        <v>2</v>
      </c>
      <c r="BQ73" s="80">
        <f t="shared" si="55"/>
        <v>0</v>
      </c>
      <c r="BR73" s="149">
        <v>3</v>
      </c>
      <c r="BS73" s="178">
        <v>1</v>
      </c>
      <c r="BT73" s="80">
        <f t="shared" si="56"/>
        <v>0</v>
      </c>
      <c r="BU73" s="149">
        <v>1</v>
      </c>
      <c r="BV73" s="160">
        <v>2</v>
      </c>
      <c r="BW73" s="80">
        <f t="shared" si="57"/>
        <v>0</v>
      </c>
      <c r="BX73" s="190">
        <v>0</v>
      </c>
      <c r="BY73" s="160">
        <v>2</v>
      </c>
      <c r="BZ73" s="80">
        <f t="shared" si="58"/>
        <v>0</v>
      </c>
      <c r="CA73" s="149">
        <v>1</v>
      </c>
      <c r="CB73" s="160">
        <v>3</v>
      </c>
      <c r="CC73" s="80">
        <f t="shared" si="59"/>
        <v>0</v>
      </c>
      <c r="CD73" s="149">
        <v>1</v>
      </c>
      <c r="CE73" s="178">
        <v>0</v>
      </c>
      <c r="CF73" s="80">
        <f t="shared" si="60"/>
        <v>0</v>
      </c>
      <c r="CG73" s="149">
        <v>0</v>
      </c>
      <c r="CH73" s="160">
        <v>3</v>
      </c>
      <c r="CI73" s="80">
        <f t="shared" si="61"/>
        <v>0</v>
      </c>
      <c r="CJ73" s="149">
        <v>1</v>
      </c>
      <c r="CK73" s="160">
        <v>2</v>
      </c>
      <c r="CL73" s="80">
        <f t="shared" si="62"/>
        <v>0</v>
      </c>
      <c r="CM73" s="149">
        <v>0</v>
      </c>
      <c r="CN73" s="178">
        <v>2</v>
      </c>
      <c r="CO73" s="80">
        <f t="shared" si="63"/>
        <v>0</v>
      </c>
      <c r="CP73" s="149">
        <v>1</v>
      </c>
      <c r="CQ73" s="160">
        <v>2</v>
      </c>
      <c r="CR73" s="80">
        <f t="shared" si="64"/>
        <v>0</v>
      </c>
      <c r="CS73" s="149">
        <v>1</v>
      </c>
      <c r="CT73" s="160">
        <v>3</v>
      </c>
      <c r="CU73" s="161">
        <f t="shared" si="65"/>
        <v>0</v>
      </c>
    </row>
    <row r="74" spans="1:99" ht="13.5" customHeight="1">
      <c r="A74" s="7">
        <f t="shared" si="31"/>
        <v>8</v>
      </c>
      <c r="B74" s="221"/>
      <c r="C74" s="84" t="e">
        <f t="shared" si="37"/>
        <v>#N/A</v>
      </c>
      <c r="D74" s="97" t="s">
        <v>108</v>
      </c>
      <c r="E74" s="107" t="s">
        <v>72</v>
      </c>
      <c r="F74" s="151"/>
      <c r="G74" s="157"/>
      <c r="H74" s="110">
        <f t="shared" si="35"/>
        <v>8</v>
      </c>
      <c r="I74" s="85">
        <f t="shared" si="36"/>
        <v>9</v>
      </c>
      <c r="J74" s="224"/>
      <c r="K74" s="86"/>
      <c r="L74" s="86"/>
      <c r="M74" s="86"/>
      <c r="N74" s="86"/>
      <c r="O74" s="86"/>
      <c r="P74" s="151">
        <v>1</v>
      </c>
      <c r="Q74" s="153">
        <v>3</v>
      </c>
      <c r="R74" s="87">
        <f t="shared" si="38"/>
        <v>0</v>
      </c>
      <c r="S74" s="151">
        <v>1</v>
      </c>
      <c r="T74" s="153">
        <v>1</v>
      </c>
      <c r="U74" s="87">
        <f t="shared" si="39"/>
        <v>0</v>
      </c>
      <c r="V74" s="151">
        <v>0</v>
      </c>
      <c r="W74" s="153">
        <v>1</v>
      </c>
      <c r="X74" s="87">
        <f t="shared" si="40"/>
        <v>0</v>
      </c>
      <c r="Y74" s="151">
        <v>0</v>
      </c>
      <c r="Z74" s="153">
        <v>0</v>
      </c>
      <c r="AA74" s="87">
        <f t="shared" si="41"/>
        <v>0</v>
      </c>
      <c r="AB74" s="151">
        <v>2</v>
      </c>
      <c r="AC74" s="153">
        <v>1</v>
      </c>
      <c r="AD74" s="87">
        <f t="shared" si="42"/>
        <v>0</v>
      </c>
      <c r="AE74" s="151">
        <v>0</v>
      </c>
      <c r="AF74" s="153">
        <v>2</v>
      </c>
      <c r="AG74" s="87">
        <f t="shared" si="43"/>
        <v>0</v>
      </c>
      <c r="AH74" s="151">
        <v>1</v>
      </c>
      <c r="AI74" s="153">
        <v>1</v>
      </c>
      <c r="AJ74" s="87">
        <f t="shared" si="44"/>
        <v>0</v>
      </c>
      <c r="AK74" s="151">
        <v>1</v>
      </c>
      <c r="AL74" s="153">
        <v>0</v>
      </c>
      <c r="AM74" s="87">
        <f t="shared" si="45"/>
        <v>0</v>
      </c>
      <c r="AN74" s="151">
        <v>0</v>
      </c>
      <c r="AO74" s="153">
        <v>0</v>
      </c>
      <c r="AP74" s="87">
        <f t="shared" si="46"/>
        <v>0</v>
      </c>
      <c r="AQ74" s="151">
        <v>1</v>
      </c>
      <c r="AR74" s="153">
        <v>3</v>
      </c>
      <c r="AS74" s="87">
        <f t="shared" si="47"/>
        <v>0</v>
      </c>
      <c r="AT74" s="151">
        <v>0</v>
      </c>
      <c r="AU74" s="153">
        <v>0</v>
      </c>
      <c r="AV74" s="87">
        <f t="shared" si="48"/>
        <v>0</v>
      </c>
      <c r="AW74" s="151">
        <v>3</v>
      </c>
      <c r="AX74" s="153">
        <v>1</v>
      </c>
      <c r="AY74" s="87">
        <f t="shared" si="49"/>
        <v>0</v>
      </c>
      <c r="AZ74" s="151">
        <v>1</v>
      </c>
      <c r="BA74" s="153">
        <v>3</v>
      </c>
      <c r="BB74" s="87">
        <f t="shared" si="50"/>
        <v>0</v>
      </c>
      <c r="BC74" s="151">
        <v>2</v>
      </c>
      <c r="BD74" s="153">
        <v>1</v>
      </c>
      <c r="BE74" s="87">
        <f t="shared" si="51"/>
        <v>0</v>
      </c>
      <c r="BF74" s="192">
        <v>2</v>
      </c>
      <c r="BG74" s="193">
        <v>3</v>
      </c>
      <c r="BH74" s="87">
        <f t="shared" si="52"/>
        <v>0</v>
      </c>
      <c r="BI74" s="151">
        <v>1</v>
      </c>
      <c r="BJ74" s="153">
        <v>2</v>
      </c>
      <c r="BK74" s="87">
        <f t="shared" si="53"/>
        <v>0</v>
      </c>
      <c r="BL74" s="151">
        <v>0</v>
      </c>
      <c r="BM74" s="153">
        <v>1</v>
      </c>
      <c r="BN74" s="87">
        <f t="shared" si="54"/>
        <v>0</v>
      </c>
      <c r="BO74" s="151">
        <v>0</v>
      </c>
      <c r="BP74" s="153">
        <v>2</v>
      </c>
      <c r="BQ74" s="87">
        <f t="shared" si="55"/>
        <v>0</v>
      </c>
      <c r="BR74" s="151">
        <v>2</v>
      </c>
      <c r="BS74" s="153">
        <v>1</v>
      </c>
      <c r="BT74" s="87">
        <f t="shared" si="56"/>
        <v>0</v>
      </c>
      <c r="BU74" s="151">
        <v>1</v>
      </c>
      <c r="BV74" s="153">
        <v>2</v>
      </c>
      <c r="BW74" s="87">
        <f t="shared" si="57"/>
        <v>0</v>
      </c>
      <c r="BX74" s="198">
        <v>0</v>
      </c>
      <c r="BY74" s="101">
        <v>2</v>
      </c>
      <c r="BZ74" s="87">
        <f t="shared" si="58"/>
        <v>0</v>
      </c>
      <c r="CA74" s="151">
        <v>1</v>
      </c>
      <c r="CB74" s="153">
        <v>1</v>
      </c>
      <c r="CC74" s="87">
        <f t="shared" si="59"/>
        <v>0</v>
      </c>
      <c r="CD74" s="151">
        <v>0</v>
      </c>
      <c r="CE74" s="153">
        <v>1</v>
      </c>
      <c r="CF74" s="87">
        <f t="shared" si="60"/>
        <v>0</v>
      </c>
      <c r="CG74" s="151">
        <v>2</v>
      </c>
      <c r="CH74" s="153">
        <v>2</v>
      </c>
      <c r="CI74" s="87">
        <f t="shared" si="61"/>
        <v>0</v>
      </c>
      <c r="CJ74" s="196">
        <v>1</v>
      </c>
      <c r="CK74" s="197">
        <v>2</v>
      </c>
      <c r="CL74" s="87">
        <f t="shared" si="62"/>
        <v>0</v>
      </c>
      <c r="CM74" s="151">
        <v>1</v>
      </c>
      <c r="CN74" s="153">
        <v>2</v>
      </c>
      <c r="CO74" s="87">
        <f t="shared" si="63"/>
        <v>0</v>
      </c>
      <c r="CP74" s="151">
        <v>2</v>
      </c>
      <c r="CQ74" s="153">
        <v>1</v>
      </c>
      <c r="CR74" s="87">
        <f t="shared" si="64"/>
        <v>0</v>
      </c>
      <c r="CS74" s="151">
        <v>2</v>
      </c>
      <c r="CT74" s="153">
        <v>2</v>
      </c>
      <c r="CU74" s="164">
        <f t="shared" si="65"/>
        <v>0</v>
      </c>
    </row>
    <row r="75" spans="1:99" ht="12.75" customHeight="1">
      <c r="A75" s="7">
        <f t="shared" si="31"/>
        <v>9</v>
      </c>
      <c r="B75" s="231">
        <v>9</v>
      </c>
      <c r="C75" s="141" t="e">
        <f t="shared" si="37"/>
        <v>#N/A</v>
      </c>
      <c r="D75" s="96" t="s">
        <v>68</v>
      </c>
      <c r="E75" s="117" t="s">
        <v>108</v>
      </c>
      <c r="F75" s="150"/>
      <c r="G75" s="156"/>
      <c r="H75" s="118">
        <f t="shared" si="35"/>
        <v>1</v>
      </c>
      <c r="I75" s="119">
        <f t="shared" si="36"/>
        <v>8</v>
      </c>
      <c r="J75" s="222" t="str">
        <f>IF(SUM(H75:I83)&lt;&gt;171,"F e h l e r","")</f>
        <v/>
      </c>
      <c r="K75" s="115"/>
      <c r="L75" s="115"/>
      <c r="M75" s="115"/>
      <c r="N75" s="115"/>
      <c r="O75" s="115"/>
      <c r="P75" s="150">
        <v>1</v>
      </c>
      <c r="Q75" s="183">
        <v>3</v>
      </c>
      <c r="R75" s="120">
        <f t="shared" si="38"/>
        <v>0</v>
      </c>
      <c r="S75" s="150">
        <v>3</v>
      </c>
      <c r="T75" s="183">
        <v>1</v>
      </c>
      <c r="U75" s="120">
        <f t="shared" si="39"/>
        <v>0</v>
      </c>
      <c r="V75" s="150">
        <v>2</v>
      </c>
      <c r="W75" s="183">
        <v>0</v>
      </c>
      <c r="X75" s="120">
        <f t="shared" si="40"/>
        <v>0</v>
      </c>
      <c r="Y75" s="150">
        <v>2</v>
      </c>
      <c r="Z75" s="183">
        <v>0</v>
      </c>
      <c r="AA75" s="120">
        <f t="shared" si="41"/>
        <v>0</v>
      </c>
      <c r="AB75" s="150">
        <v>4</v>
      </c>
      <c r="AC75" s="183">
        <v>1</v>
      </c>
      <c r="AD75" s="120">
        <f t="shared" si="42"/>
        <v>0</v>
      </c>
      <c r="AE75" s="150">
        <v>2</v>
      </c>
      <c r="AF75" s="183">
        <v>0</v>
      </c>
      <c r="AG75" s="120">
        <f t="shared" si="43"/>
        <v>0</v>
      </c>
      <c r="AH75" s="150">
        <v>5</v>
      </c>
      <c r="AI75" s="183">
        <v>0</v>
      </c>
      <c r="AJ75" s="120">
        <f t="shared" si="44"/>
        <v>0</v>
      </c>
      <c r="AK75" s="150">
        <v>3</v>
      </c>
      <c r="AL75" s="183">
        <v>1</v>
      </c>
      <c r="AM75" s="120">
        <f t="shared" si="45"/>
        <v>0</v>
      </c>
      <c r="AN75" s="150">
        <v>4</v>
      </c>
      <c r="AO75" s="162">
        <v>0</v>
      </c>
      <c r="AP75" s="120">
        <f t="shared" si="46"/>
        <v>0</v>
      </c>
      <c r="AQ75" s="150">
        <v>4</v>
      </c>
      <c r="AR75" s="162">
        <v>1</v>
      </c>
      <c r="AS75" s="120">
        <f t="shared" si="47"/>
        <v>0</v>
      </c>
      <c r="AT75" s="150">
        <v>4</v>
      </c>
      <c r="AU75" s="183">
        <v>0</v>
      </c>
      <c r="AV75" s="120">
        <f t="shared" si="48"/>
        <v>0</v>
      </c>
      <c r="AW75" s="150">
        <v>5</v>
      </c>
      <c r="AX75" s="183">
        <v>1</v>
      </c>
      <c r="AY75" s="120">
        <f t="shared" si="49"/>
        <v>0</v>
      </c>
      <c r="AZ75" s="150">
        <v>4</v>
      </c>
      <c r="BA75" s="162">
        <v>1</v>
      </c>
      <c r="BB75" s="120">
        <f t="shared" si="50"/>
        <v>0</v>
      </c>
      <c r="BC75" s="150">
        <v>3</v>
      </c>
      <c r="BD75" s="183">
        <v>1</v>
      </c>
      <c r="BE75" s="120">
        <f t="shared" si="51"/>
        <v>0</v>
      </c>
      <c r="BF75" s="184">
        <v>4</v>
      </c>
      <c r="BG75" s="185">
        <v>0</v>
      </c>
      <c r="BH75" s="120">
        <f t="shared" si="52"/>
        <v>0</v>
      </c>
      <c r="BI75" s="150">
        <v>3</v>
      </c>
      <c r="BJ75" s="162">
        <v>1</v>
      </c>
      <c r="BK75" s="120">
        <f t="shared" si="53"/>
        <v>0</v>
      </c>
      <c r="BL75" s="150">
        <v>2</v>
      </c>
      <c r="BM75" s="162">
        <v>0</v>
      </c>
      <c r="BN75" s="120">
        <f t="shared" si="54"/>
        <v>0</v>
      </c>
      <c r="BO75" s="150">
        <v>2</v>
      </c>
      <c r="BP75" s="183">
        <v>0</v>
      </c>
      <c r="BQ75" s="120">
        <f t="shared" si="55"/>
        <v>0</v>
      </c>
      <c r="BR75" s="150">
        <v>3</v>
      </c>
      <c r="BS75" s="183">
        <v>1</v>
      </c>
      <c r="BT75" s="120">
        <f t="shared" si="56"/>
        <v>0</v>
      </c>
      <c r="BU75" s="150">
        <v>3</v>
      </c>
      <c r="BV75" s="162">
        <v>0</v>
      </c>
      <c r="BW75" s="120">
        <f t="shared" si="57"/>
        <v>0</v>
      </c>
      <c r="BX75" s="191">
        <v>3</v>
      </c>
      <c r="BY75" s="167">
        <v>0</v>
      </c>
      <c r="BZ75" s="120">
        <f t="shared" si="58"/>
        <v>0</v>
      </c>
      <c r="CA75" s="150">
        <v>4</v>
      </c>
      <c r="CB75" s="162">
        <v>1</v>
      </c>
      <c r="CC75" s="120">
        <f t="shared" si="59"/>
        <v>0</v>
      </c>
      <c r="CD75" s="150">
        <v>2</v>
      </c>
      <c r="CE75" s="183">
        <v>0</v>
      </c>
      <c r="CF75" s="120">
        <f t="shared" si="60"/>
        <v>0</v>
      </c>
      <c r="CG75" s="150">
        <v>4</v>
      </c>
      <c r="CH75" s="162">
        <v>0</v>
      </c>
      <c r="CI75" s="120">
        <f t="shared" si="61"/>
        <v>0</v>
      </c>
      <c r="CJ75" s="188">
        <v>2</v>
      </c>
      <c r="CK75" s="189">
        <v>1</v>
      </c>
      <c r="CL75" s="120">
        <f t="shared" si="62"/>
        <v>0</v>
      </c>
      <c r="CM75" s="150">
        <v>3</v>
      </c>
      <c r="CN75" s="183">
        <v>0</v>
      </c>
      <c r="CO75" s="120">
        <f t="shared" si="63"/>
        <v>0</v>
      </c>
      <c r="CP75" s="150">
        <v>4</v>
      </c>
      <c r="CQ75" s="162">
        <v>1</v>
      </c>
      <c r="CR75" s="120">
        <f t="shared" si="64"/>
        <v>0</v>
      </c>
      <c r="CS75" s="150">
        <v>5</v>
      </c>
      <c r="CT75" s="162">
        <v>2</v>
      </c>
      <c r="CU75" s="165">
        <f t="shared" si="65"/>
        <v>0</v>
      </c>
    </row>
    <row r="76" spans="1:99" ht="12" customHeight="1">
      <c r="A76" s="7">
        <f t="shared" si="31"/>
        <v>9</v>
      </c>
      <c r="B76" s="220"/>
      <c r="C76" s="79" t="e">
        <f t="shared" si="37"/>
        <v>#N/A</v>
      </c>
      <c r="D76" s="95" t="s">
        <v>75</v>
      </c>
      <c r="E76" s="170" t="s">
        <v>73</v>
      </c>
      <c r="F76" s="149"/>
      <c r="G76" s="111"/>
      <c r="H76" s="108">
        <f t="shared" si="35"/>
        <v>17</v>
      </c>
      <c r="I76" s="1">
        <f t="shared" si="36"/>
        <v>10</v>
      </c>
      <c r="J76" s="223"/>
      <c r="P76" s="149">
        <v>1</v>
      </c>
      <c r="Q76" s="178">
        <v>3</v>
      </c>
      <c r="R76" s="80">
        <f t="shared" si="38"/>
        <v>0</v>
      </c>
      <c r="S76" s="149">
        <v>2</v>
      </c>
      <c r="T76" s="178">
        <v>0</v>
      </c>
      <c r="U76" s="80">
        <f t="shared" si="39"/>
        <v>0</v>
      </c>
      <c r="V76" s="149">
        <v>2</v>
      </c>
      <c r="W76" s="178">
        <v>0</v>
      </c>
      <c r="X76" s="80">
        <f t="shared" si="40"/>
        <v>0</v>
      </c>
      <c r="Y76" s="149">
        <v>1</v>
      </c>
      <c r="Z76" s="178">
        <v>0</v>
      </c>
      <c r="AA76" s="80">
        <f t="shared" si="41"/>
        <v>0</v>
      </c>
      <c r="AB76" s="149">
        <v>3</v>
      </c>
      <c r="AC76" s="178">
        <v>1</v>
      </c>
      <c r="AD76" s="80">
        <f t="shared" si="42"/>
        <v>0</v>
      </c>
      <c r="AE76" s="149">
        <v>2</v>
      </c>
      <c r="AF76" s="178">
        <v>1</v>
      </c>
      <c r="AG76" s="80">
        <f t="shared" si="43"/>
        <v>0</v>
      </c>
      <c r="AH76" s="149">
        <v>3</v>
      </c>
      <c r="AI76" s="178">
        <v>0</v>
      </c>
      <c r="AJ76" s="80">
        <f t="shared" si="44"/>
        <v>0</v>
      </c>
      <c r="AK76" s="149">
        <v>2</v>
      </c>
      <c r="AL76" s="178">
        <v>0</v>
      </c>
      <c r="AM76" s="80">
        <f t="shared" si="45"/>
        <v>0</v>
      </c>
      <c r="AN76" s="149">
        <v>3</v>
      </c>
      <c r="AO76" s="160">
        <v>0</v>
      </c>
      <c r="AP76" s="80">
        <f t="shared" si="46"/>
        <v>0</v>
      </c>
      <c r="AQ76" s="149">
        <v>2</v>
      </c>
      <c r="AR76" s="160">
        <v>0</v>
      </c>
      <c r="AS76" s="80">
        <f t="shared" si="47"/>
        <v>0</v>
      </c>
      <c r="AT76" s="149">
        <v>3</v>
      </c>
      <c r="AU76" s="178">
        <v>1</v>
      </c>
      <c r="AV76" s="80">
        <f t="shared" si="48"/>
        <v>0</v>
      </c>
      <c r="AW76" s="149">
        <v>2</v>
      </c>
      <c r="AX76" s="178">
        <v>1</v>
      </c>
      <c r="AY76" s="80">
        <f t="shared" si="49"/>
        <v>0</v>
      </c>
      <c r="AZ76" s="149">
        <v>2</v>
      </c>
      <c r="BA76" s="160">
        <v>0</v>
      </c>
      <c r="BB76" s="80">
        <f t="shared" si="50"/>
        <v>0</v>
      </c>
      <c r="BC76" s="149">
        <v>2</v>
      </c>
      <c r="BD76" s="178">
        <v>1</v>
      </c>
      <c r="BE76" s="80">
        <f t="shared" si="51"/>
        <v>0</v>
      </c>
      <c r="BF76" s="179">
        <v>3</v>
      </c>
      <c r="BG76" s="180">
        <v>0</v>
      </c>
      <c r="BH76" s="80">
        <f t="shared" si="52"/>
        <v>0</v>
      </c>
      <c r="BI76" s="149">
        <v>2</v>
      </c>
      <c r="BJ76" s="160">
        <v>0</v>
      </c>
      <c r="BK76" s="80">
        <f t="shared" si="53"/>
        <v>0</v>
      </c>
      <c r="BL76" s="149">
        <v>2</v>
      </c>
      <c r="BM76" s="160">
        <v>0</v>
      </c>
      <c r="BN76" s="80">
        <f t="shared" si="54"/>
        <v>0</v>
      </c>
      <c r="BO76" s="149">
        <v>2</v>
      </c>
      <c r="BP76" s="178">
        <v>1</v>
      </c>
      <c r="BQ76" s="80">
        <f t="shared" si="55"/>
        <v>0</v>
      </c>
      <c r="BR76" s="149">
        <v>2</v>
      </c>
      <c r="BS76" s="178">
        <v>1</v>
      </c>
      <c r="BT76" s="80">
        <f t="shared" si="56"/>
        <v>0</v>
      </c>
      <c r="BU76" s="149">
        <v>2</v>
      </c>
      <c r="BV76" s="160">
        <v>1</v>
      </c>
      <c r="BW76" s="80">
        <f t="shared" si="57"/>
        <v>0</v>
      </c>
      <c r="BX76" s="190">
        <v>3</v>
      </c>
      <c r="BY76" s="160">
        <v>0</v>
      </c>
      <c r="BZ76" s="80">
        <f t="shared" si="58"/>
        <v>0</v>
      </c>
      <c r="CA76" s="149">
        <v>2</v>
      </c>
      <c r="CB76" s="160">
        <v>1</v>
      </c>
      <c r="CC76" s="80">
        <f t="shared" si="59"/>
        <v>0</v>
      </c>
      <c r="CD76" s="149">
        <v>2</v>
      </c>
      <c r="CE76" s="178">
        <v>0</v>
      </c>
      <c r="CF76" s="80">
        <f t="shared" si="60"/>
        <v>0</v>
      </c>
      <c r="CG76" s="149">
        <v>1</v>
      </c>
      <c r="CH76" s="160">
        <v>2</v>
      </c>
      <c r="CI76" s="80">
        <f t="shared" si="61"/>
        <v>0</v>
      </c>
      <c r="CJ76" s="149">
        <v>2</v>
      </c>
      <c r="CK76" s="160">
        <v>1</v>
      </c>
      <c r="CL76" s="80">
        <f t="shared" si="62"/>
        <v>0</v>
      </c>
      <c r="CM76" s="149">
        <v>2</v>
      </c>
      <c r="CN76" s="178">
        <v>1</v>
      </c>
      <c r="CO76" s="80">
        <f t="shared" si="63"/>
        <v>0</v>
      </c>
      <c r="CP76" s="149">
        <v>3</v>
      </c>
      <c r="CQ76" s="160">
        <v>1</v>
      </c>
      <c r="CR76" s="80">
        <f t="shared" si="64"/>
        <v>0</v>
      </c>
      <c r="CS76" s="149">
        <v>3</v>
      </c>
      <c r="CT76" s="160">
        <v>1</v>
      </c>
      <c r="CU76" s="161">
        <f t="shared" si="65"/>
        <v>0</v>
      </c>
    </row>
    <row r="77" spans="1:99" ht="12.75" customHeight="1">
      <c r="A77" s="7">
        <f t="shared" ref="A77:A140" si="66">A68+1</f>
        <v>9</v>
      </c>
      <c r="B77" s="220"/>
      <c r="C77" s="81" t="e">
        <f t="shared" si="37"/>
        <v>#N/A</v>
      </c>
      <c r="D77" s="96" t="s">
        <v>78</v>
      </c>
      <c r="E77" s="171" t="s">
        <v>79</v>
      </c>
      <c r="F77" s="150"/>
      <c r="G77" s="156"/>
      <c r="H77" s="109">
        <f t="shared" si="35"/>
        <v>4</v>
      </c>
      <c r="I77" s="82">
        <f t="shared" si="36"/>
        <v>2</v>
      </c>
      <c r="J77" s="223"/>
      <c r="P77" s="150">
        <v>1</v>
      </c>
      <c r="Q77" s="183">
        <v>3</v>
      </c>
      <c r="R77" s="83">
        <f t="shared" si="38"/>
        <v>0</v>
      </c>
      <c r="S77" s="150">
        <v>3</v>
      </c>
      <c r="T77" s="183">
        <v>1</v>
      </c>
      <c r="U77" s="83">
        <f t="shared" si="39"/>
        <v>0</v>
      </c>
      <c r="V77" s="150">
        <v>2</v>
      </c>
      <c r="W77" s="183">
        <v>1</v>
      </c>
      <c r="X77" s="83">
        <f t="shared" si="40"/>
        <v>0</v>
      </c>
      <c r="Y77" s="150">
        <v>2</v>
      </c>
      <c r="Z77" s="183">
        <v>1</v>
      </c>
      <c r="AA77" s="83">
        <f t="shared" si="41"/>
        <v>0</v>
      </c>
      <c r="AB77" s="150">
        <v>3</v>
      </c>
      <c r="AC77" s="183">
        <v>1</v>
      </c>
      <c r="AD77" s="83">
        <f t="shared" si="42"/>
        <v>0</v>
      </c>
      <c r="AE77" s="150">
        <v>2</v>
      </c>
      <c r="AF77" s="183">
        <v>1</v>
      </c>
      <c r="AG77" s="83">
        <f t="shared" si="43"/>
        <v>0</v>
      </c>
      <c r="AH77" s="150">
        <v>2</v>
      </c>
      <c r="AI77" s="183">
        <v>0</v>
      </c>
      <c r="AJ77" s="83">
        <f t="shared" si="44"/>
        <v>0</v>
      </c>
      <c r="AK77" s="150">
        <v>3</v>
      </c>
      <c r="AL77" s="183">
        <v>0</v>
      </c>
      <c r="AM77" s="83">
        <f t="shared" si="45"/>
        <v>0</v>
      </c>
      <c r="AN77" s="150">
        <v>2</v>
      </c>
      <c r="AO77" s="162">
        <v>0</v>
      </c>
      <c r="AP77" s="83">
        <f t="shared" si="46"/>
        <v>0</v>
      </c>
      <c r="AQ77" s="150">
        <v>2</v>
      </c>
      <c r="AR77" s="162">
        <v>1</v>
      </c>
      <c r="AS77" s="83">
        <f t="shared" si="47"/>
        <v>0</v>
      </c>
      <c r="AT77" s="150">
        <v>2</v>
      </c>
      <c r="AU77" s="183">
        <v>0</v>
      </c>
      <c r="AV77" s="83">
        <f t="shared" si="48"/>
        <v>0</v>
      </c>
      <c r="AW77" s="150">
        <v>1</v>
      </c>
      <c r="AX77" s="183">
        <v>1</v>
      </c>
      <c r="AY77" s="83">
        <f t="shared" si="49"/>
        <v>0</v>
      </c>
      <c r="AZ77" s="150">
        <v>2</v>
      </c>
      <c r="BA77" s="162">
        <v>1</v>
      </c>
      <c r="BB77" s="83">
        <f t="shared" si="50"/>
        <v>0</v>
      </c>
      <c r="BC77" s="150">
        <v>2</v>
      </c>
      <c r="BD77" s="183">
        <v>2</v>
      </c>
      <c r="BE77" s="83">
        <f t="shared" si="51"/>
        <v>0</v>
      </c>
      <c r="BF77" s="184">
        <v>2</v>
      </c>
      <c r="BG77" s="185">
        <v>0</v>
      </c>
      <c r="BH77" s="83">
        <f t="shared" si="52"/>
        <v>0</v>
      </c>
      <c r="BI77" s="150">
        <v>2</v>
      </c>
      <c r="BJ77" s="162">
        <v>1</v>
      </c>
      <c r="BK77" s="83">
        <f t="shared" si="53"/>
        <v>0</v>
      </c>
      <c r="BL77" s="150">
        <v>2</v>
      </c>
      <c r="BM77" s="162">
        <v>1</v>
      </c>
      <c r="BN77" s="83">
        <f t="shared" si="54"/>
        <v>0</v>
      </c>
      <c r="BO77" s="150">
        <v>2</v>
      </c>
      <c r="BP77" s="183">
        <v>1</v>
      </c>
      <c r="BQ77" s="83">
        <f t="shared" si="55"/>
        <v>0</v>
      </c>
      <c r="BR77" s="150">
        <v>2</v>
      </c>
      <c r="BS77" s="183">
        <v>2</v>
      </c>
      <c r="BT77" s="83">
        <f t="shared" si="56"/>
        <v>0</v>
      </c>
      <c r="BU77" s="150">
        <v>2</v>
      </c>
      <c r="BV77" s="162">
        <v>1</v>
      </c>
      <c r="BW77" s="83">
        <f t="shared" si="57"/>
        <v>0</v>
      </c>
      <c r="BX77" s="191">
        <v>2</v>
      </c>
      <c r="BY77" s="167">
        <v>0</v>
      </c>
      <c r="BZ77" s="83">
        <f t="shared" si="58"/>
        <v>0</v>
      </c>
      <c r="CA77" s="150">
        <v>2</v>
      </c>
      <c r="CB77" s="162">
        <v>0</v>
      </c>
      <c r="CC77" s="83">
        <f t="shared" si="59"/>
        <v>0</v>
      </c>
      <c r="CD77" s="150">
        <v>2</v>
      </c>
      <c r="CE77" s="183">
        <v>1</v>
      </c>
      <c r="CF77" s="83">
        <f t="shared" si="60"/>
        <v>0</v>
      </c>
      <c r="CG77" s="150">
        <v>4</v>
      </c>
      <c r="CH77" s="162">
        <v>0</v>
      </c>
      <c r="CI77" s="83">
        <f t="shared" si="61"/>
        <v>0</v>
      </c>
      <c r="CJ77" s="188">
        <v>2</v>
      </c>
      <c r="CK77" s="189">
        <v>1</v>
      </c>
      <c r="CL77" s="83">
        <f t="shared" si="62"/>
        <v>0</v>
      </c>
      <c r="CM77" s="150">
        <v>2</v>
      </c>
      <c r="CN77" s="183">
        <v>0</v>
      </c>
      <c r="CO77" s="83">
        <f t="shared" si="63"/>
        <v>0</v>
      </c>
      <c r="CP77" s="150">
        <v>3</v>
      </c>
      <c r="CQ77" s="162">
        <v>1</v>
      </c>
      <c r="CR77" s="83">
        <f t="shared" si="64"/>
        <v>0</v>
      </c>
      <c r="CS77" s="150">
        <v>1</v>
      </c>
      <c r="CT77" s="162">
        <v>1</v>
      </c>
      <c r="CU77" s="163">
        <f t="shared" si="65"/>
        <v>0</v>
      </c>
    </row>
    <row r="78" spans="1:99" ht="12.75" customHeight="1">
      <c r="A78" s="7">
        <f t="shared" si="66"/>
        <v>9</v>
      </c>
      <c r="B78" s="220"/>
      <c r="C78" s="79" t="e">
        <f t="shared" si="37"/>
        <v>#N/A</v>
      </c>
      <c r="D78" s="95" t="s">
        <v>70</v>
      </c>
      <c r="E78" s="170" t="s">
        <v>110</v>
      </c>
      <c r="F78" s="149"/>
      <c r="G78" s="111"/>
      <c r="H78" s="108">
        <f t="shared" si="35"/>
        <v>14</v>
      </c>
      <c r="I78" s="1">
        <f t="shared" si="36"/>
        <v>15</v>
      </c>
      <c r="J78" s="223"/>
      <c r="P78" s="149">
        <v>1</v>
      </c>
      <c r="Q78" s="178">
        <v>3</v>
      </c>
      <c r="R78" s="80">
        <f t="shared" si="38"/>
        <v>0</v>
      </c>
      <c r="S78" s="149">
        <v>2</v>
      </c>
      <c r="T78" s="178">
        <v>0</v>
      </c>
      <c r="U78" s="80">
        <f t="shared" si="39"/>
        <v>0</v>
      </c>
      <c r="V78" s="149">
        <v>1</v>
      </c>
      <c r="W78" s="178">
        <v>0</v>
      </c>
      <c r="X78" s="80">
        <f t="shared" si="40"/>
        <v>0</v>
      </c>
      <c r="Y78" s="149">
        <v>1</v>
      </c>
      <c r="Z78" s="178">
        <v>0</v>
      </c>
      <c r="AA78" s="80">
        <f t="shared" si="41"/>
        <v>0</v>
      </c>
      <c r="AB78" s="149">
        <v>2</v>
      </c>
      <c r="AC78" s="178">
        <v>0</v>
      </c>
      <c r="AD78" s="80">
        <f t="shared" si="42"/>
        <v>0</v>
      </c>
      <c r="AE78" s="149">
        <v>1</v>
      </c>
      <c r="AF78" s="178">
        <v>0</v>
      </c>
      <c r="AG78" s="80">
        <f t="shared" si="43"/>
        <v>0</v>
      </c>
      <c r="AH78" s="149">
        <v>3</v>
      </c>
      <c r="AI78" s="178">
        <v>1</v>
      </c>
      <c r="AJ78" s="80">
        <f t="shared" si="44"/>
        <v>0</v>
      </c>
      <c r="AK78" s="149">
        <v>2</v>
      </c>
      <c r="AL78" s="178">
        <v>0</v>
      </c>
      <c r="AM78" s="80">
        <f t="shared" si="45"/>
        <v>0</v>
      </c>
      <c r="AN78" s="149">
        <v>3</v>
      </c>
      <c r="AO78" s="160">
        <v>1</v>
      </c>
      <c r="AP78" s="80">
        <f t="shared" si="46"/>
        <v>0</v>
      </c>
      <c r="AQ78" s="149">
        <v>3</v>
      </c>
      <c r="AR78" s="160">
        <v>2</v>
      </c>
      <c r="AS78" s="80">
        <f t="shared" si="47"/>
        <v>0</v>
      </c>
      <c r="AT78" s="149">
        <v>1</v>
      </c>
      <c r="AU78" s="178">
        <v>2</v>
      </c>
      <c r="AV78" s="80">
        <f t="shared" si="48"/>
        <v>0</v>
      </c>
      <c r="AW78" s="149">
        <v>3</v>
      </c>
      <c r="AX78" s="178">
        <v>1</v>
      </c>
      <c r="AY78" s="80">
        <f t="shared" si="49"/>
        <v>0</v>
      </c>
      <c r="AZ78" s="149">
        <v>3</v>
      </c>
      <c r="BA78" s="160">
        <v>2</v>
      </c>
      <c r="BB78" s="80">
        <f t="shared" si="50"/>
        <v>0</v>
      </c>
      <c r="BC78" s="149">
        <v>2</v>
      </c>
      <c r="BD78" s="178">
        <v>2</v>
      </c>
      <c r="BE78" s="80">
        <f t="shared" si="51"/>
        <v>0</v>
      </c>
      <c r="BF78" s="179">
        <v>3</v>
      </c>
      <c r="BG78" s="180">
        <v>1</v>
      </c>
      <c r="BH78" s="80">
        <f t="shared" si="52"/>
        <v>0</v>
      </c>
      <c r="BI78" s="149">
        <v>3</v>
      </c>
      <c r="BJ78" s="160">
        <v>1</v>
      </c>
      <c r="BK78" s="80">
        <f t="shared" si="53"/>
        <v>0</v>
      </c>
      <c r="BL78" s="149">
        <v>1</v>
      </c>
      <c r="BM78" s="160">
        <v>0</v>
      </c>
      <c r="BN78" s="80">
        <f t="shared" si="54"/>
        <v>0</v>
      </c>
      <c r="BO78" s="149">
        <v>1</v>
      </c>
      <c r="BP78" s="178">
        <v>0</v>
      </c>
      <c r="BQ78" s="80">
        <f t="shared" si="55"/>
        <v>0</v>
      </c>
      <c r="BR78" s="149">
        <v>2</v>
      </c>
      <c r="BS78" s="178">
        <v>2</v>
      </c>
      <c r="BT78" s="80">
        <f t="shared" si="56"/>
        <v>0</v>
      </c>
      <c r="BU78" s="149">
        <v>2</v>
      </c>
      <c r="BV78" s="160">
        <v>1</v>
      </c>
      <c r="BW78" s="80">
        <f t="shared" si="57"/>
        <v>0</v>
      </c>
      <c r="BX78" s="190">
        <v>2</v>
      </c>
      <c r="BY78" s="160">
        <v>0</v>
      </c>
      <c r="BZ78" s="80">
        <f t="shared" si="58"/>
        <v>0</v>
      </c>
      <c r="CA78" s="149">
        <v>3</v>
      </c>
      <c r="CB78" s="160">
        <v>1</v>
      </c>
      <c r="CC78" s="80">
        <f t="shared" si="59"/>
        <v>0</v>
      </c>
      <c r="CD78" s="149">
        <v>2</v>
      </c>
      <c r="CE78" s="178">
        <v>1</v>
      </c>
      <c r="CF78" s="80">
        <f t="shared" si="60"/>
        <v>0</v>
      </c>
      <c r="CG78" s="149">
        <v>2</v>
      </c>
      <c r="CH78" s="160">
        <v>1</v>
      </c>
      <c r="CI78" s="80">
        <f t="shared" si="61"/>
        <v>0</v>
      </c>
      <c r="CJ78" s="149">
        <v>2</v>
      </c>
      <c r="CK78" s="160">
        <v>1</v>
      </c>
      <c r="CL78" s="80">
        <f t="shared" si="62"/>
        <v>0</v>
      </c>
      <c r="CM78" s="149">
        <v>1</v>
      </c>
      <c r="CN78" s="178">
        <v>1</v>
      </c>
      <c r="CO78" s="80">
        <f t="shared" si="63"/>
        <v>0</v>
      </c>
      <c r="CP78" s="149">
        <v>3</v>
      </c>
      <c r="CQ78" s="160">
        <v>1</v>
      </c>
      <c r="CR78" s="80">
        <f t="shared" si="64"/>
        <v>0</v>
      </c>
      <c r="CS78" s="149">
        <v>1</v>
      </c>
      <c r="CT78" s="160">
        <v>3</v>
      </c>
      <c r="CU78" s="161">
        <f t="shared" si="65"/>
        <v>0</v>
      </c>
    </row>
    <row r="79" spans="1:99" ht="12.75" customHeight="1">
      <c r="A79" s="7">
        <f t="shared" si="66"/>
        <v>9</v>
      </c>
      <c r="B79" s="220"/>
      <c r="C79" s="81" t="e">
        <f t="shared" si="37"/>
        <v>#N/A</v>
      </c>
      <c r="D79" s="96" t="s">
        <v>76</v>
      </c>
      <c r="E79" s="171" t="s">
        <v>77</v>
      </c>
      <c r="F79" s="150"/>
      <c r="G79" s="156"/>
      <c r="H79" s="109">
        <f t="shared" si="35"/>
        <v>6</v>
      </c>
      <c r="I79" s="82">
        <f t="shared" si="36"/>
        <v>5</v>
      </c>
      <c r="J79" s="223"/>
      <c r="P79" s="150">
        <v>1</v>
      </c>
      <c r="Q79" s="183">
        <v>3</v>
      </c>
      <c r="R79" s="83">
        <f t="shared" si="38"/>
        <v>0</v>
      </c>
      <c r="S79" s="150">
        <v>2</v>
      </c>
      <c r="T79" s="183">
        <v>0</v>
      </c>
      <c r="U79" s="83">
        <f t="shared" si="39"/>
        <v>0</v>
      </c>
      <c r="V79" s="150">
        <v>2</v>
      </c>
      <c r="W79" s="183">
        <v>1</v>
      </c>
      <c r="X79" s="83">
        <f t="shared" si="40"/>
        <v>0</v>
      </c>
      <c r="Y79" s="150">
        <v>1</v>
      </c>
      <c r="Z79" s="183">
        <v>1</v>
      </c>
      <c r="AA79" s="83">
        <f t="shared" si="41"/>
        <v>0</v>
      </c>
      <c r="AB79" s="150">
        <v>2</v>
      </c>
      <c r="AC79" s="183">
        <v>1</v>
      </c>
      <c r="AD79" s="83">
        <f t="shared" si="42"/>
        <v>0</v>
      </c>
      <c r="AE79" s="150">
        <v>1</v>
      </c>
      <c r="AF79" s="183">
        <v>1</v>
      </c>
      <c r="AG79" s="83">
        <f t="shared" si="43"/>
        <v>0</v>
      </c>
      <c r="AH79" s="150">
        <v>2</v>
      </c>
      <c r="AI79" s="183">
        <v>1</v>
      </c>
      <c r="AJ79" s="83">
        <f t="shared" si="44"/>
        <v>0</v>
      </c>
      <c r="AK79" s="150">
        <v>2</v>
      </c>
      <c r="AL79" s="183">
        <v>0</v>
      </c>
      <c r="AM79" s="83">
        <f t="shared" si="45"/>
        <v>0</v>
      </c>
      <c r="AN79" s="150">
        <v>2</v>
      </c>
      <c r="AO79" s="162">
        <v>0</v>
      </c>
      <c r="AP79" s="83">
        <f t="shared" si="46"/>
        <v>0</v>
      </c>
      <c r="AQ79" s="150">
        <v>1</v>
      </c>
      <c r="AR79" s="162">
        <v>1</v>
      </c>
      <c r="AS79" s="83">
        <f t="shared" si="47"/>
        <v>0</v>
      </c>
      <c r="AT79" s="150">
        <v>2</v>
      </c>
      <c r="AU79" s="183">
        <v>0</v>
      </c>
      <c r="AV79" s="83">
        <f t="shared" si="48"/>
        <v>0</v>
      </c>
      <c r="AW79" s="150">
        <v>1</v>
      </c>
      <c r="AX79" s="183">
        <v>1</v>
      </c>
      <c r="AY79" s="83">
        <f t="shared" si="49"/>
        <v>0</v>
      </c>
      <c r="AZ79" s="150">
        <v>1</v>
      </c>
      <c r="BA79" s="162">
        <v>1</v>
      </c>
      <c r="BB79" s="83">
        <f t="shared" si="50"/>
        <v>0</v>
      </c>
      <c r="BC79" s="150">
        <v>2</v>
      </c>
      <c r="BD79" s="183">
        <v>1</v>
      </c>
      <c r="BE79" s="83">
        <f t="shared" si="51"/>
        <v>0</v>
      </c>
      <c r="BF79" s="184">
        <v>1</v>
      </c>
      <c r="BG79" s="185">
        <v>0</v>
      </c>
      <c r="BH79" s="83">
        <f t="shared" si="52"/>
        <v>0</v>
      </c>
      <c r="BI79" s="150">
        <v>2</v>
      </c>
      <c r="BJ79" s="162">
        <v>0</v>
      </c>
      <c r="BK79" s="83">
        <f t="shared" si="53"/>
        <v>0</v>
      </c>
      <c r="BL79" s="150">
        <v>2</v>
      </c>
      <c r="BM79" s="162">
        <v>1</v>
      </c>
      <c r="BN79" s="83">
        <f t="shared" si="54"/>
        <v>0</v>
      </c>
      <c r="BO79" s="150">
        <v>1</v>
      </c>
      <c r="BP79" s="183">
        <v>1</v>
      </c>
      <c r="BQ79" s="83">
        <f t="shared" si="55"/>
        <v>0</v>
      </c>
      <c r="BR79" s="150">
        <v>2</v>
      </c>
      <c r="BS79" s="183">
        <v>1</v>
      </c>
      <c r="BT79" s="83">
        <f t="shared" si="56"/>
        <v>0</v>
      </c>
      <c r="BU79" s="150">
        <v>2</v>
      </c>
      <c r="BV79" s="162">
        <v>1</v>
      </c>
      <c r="BW79" s="83">
        <f t="shared" si="57"/>
        <v>0</v>
      </c>
      <c r="BX79" s="191">
        <v>2</v>
      </c>
      <c r="BY79" s="167">
        <v>0</v>
      </c>
      <c r="BZ79" s="83">
        <f t="shared" si="58"/>
        <v>0</v>
      </c>
      <c r="CA79" s="150">
        <v>2</v>
      </c>
      <c r="CB79" s="162">
        <v>1</v>
      </c>
      <c r="CC79" s="83">
        <f t="shared" si="59"/>
        <v>0</v>
      </c>
      <c r="CD79" s="150">
        <v>2</v>
      </c>
      <c r="CE79" s="183">
        <v>1</v>
      </c>
      <c r="CF79" s="83">
        <f t="shared" si="60"/>
        <v>0</v>
      </c>
      <c r="CG79" s="150">
        <v>4</v>
      </c>
      <c r="CH79" s="162">
        <v>1</v>
      </c>
      <c r="CI79" s="83">
        <f t="shared" si="61"/>
        <v>0</v>
      </c>
      <c r="CJ79" s="188">
        <v>1</v>
      </c>
      <c r="CK79" s="189">
        <v>1</v>
      </c>
      <c r="CL79" s="83">
        <f t="shared" si="62"/>
        <v>0</v>
      </c>
      <c r="CM79" s="150">
        <v>2</v>
      </c>
      <c r="CN79" s="183">
        <v>1</v>
      </c>
      <c r="CO79" s="83">
        <f t="shared" si="63"/>
        <v>0</v>
      </c>
      <c r="CP79" s="150">
        <v>2</v>
      </c>
      <c r="CQ79" s="162">
        <v>1</v>
      </c>
      <c r="CR79" s="83">
        <f t="shared" si="64"/>
        <v>0</v>
      </c>
      <c r="CS79" s="150">
        <v>1</v>
      </c>
      <c r="CT79" s="162">
        <v>1</v>
      </c>
      <c r="CU79" s="163">
        <f t="shared" si="65"/>
        <v>0</v>
      </c>
    </row>
    <row r="80" spans="1:99" ht="12.75" customHeight="1">
      <c r="A80" s="7">
        <f t="shared" si="66"/>
        <v>9</v>
      </c>
      <c r="B80" s="220"/>
      <c r="C80" s="79" t="e">
        <f t="shared" si="37"/>
        <v>#N/A</v>
      </c>
      <c r="D80" s="95" t="s">
        <v>72</v>
      </c>
      <c r="E80" s="170" t="s">
        <v>66</v>
      </c>
      <c r="F80" s="149"/>
      <c r="G80" s="111"/>
      <c r="H80" s="108">
        <f t="shared" si="35"/>
        <v>9</v>
      </c>
      <c r="I80" s="1">
        <f t="shared" si="36"/>
        <v>13</v>
      </c>
      <c r="J80" s="223"/>
      <c r="P80" s="149">
        <v>1</v>
      </c>
      <c r="Q80" s="178">
        <v>3</v>
      </c>
      <c r="R80" s="80">
        <f t="shared" si="38"/>
        <v>0</v>
      </c>
      <c r="S80" s="149">
        <v>1</v>
      </c>
      <c r="T80" s="178">
        <v>3</v>
      </c>
      <c r="U80" s="80">
        <f t="shared" si="39"/>
        <v>0</v>
      </c>
      <c r="V80" s="149">
        <v>0</v>
      </c>
      <c r="W80" s="178">
        <v>2</v>
      </c>
      <c r="X80" s="80">
        <f t="shared" si="40"/>
        <v>0</v>
      </c>
      <c r="Y80" s="149">
        <v>1</v>
      </c>
      <c r="Z80" s="178">
        <v>2</v>
      </c>
      <c r="AA80" s="80">
        <f t="shared" si="41"/>
        <v>0</v>
      </c>
      <c r="AB80" s="149">
        <v>1</v>
      </c>
      <c r="AC80" s="178">
        <v>3</v>
      </c>
      <c r="AD80" s="80">
        <f t="shared" si="42"/>
        <v>0</v>
      </c>
      <c r="AE80" s="149">
        <v>0</v>
      </c>
      <c r="AF80" s="178">
        <v>2</v>
      </c>
      <c r="AG80" s="80">
        <f t="shared" si="43"/>
        <v>0</v>
      </c>
      <c r="AH80" s="149">
        <v>1</v>
      </c>
      <c r="AI80" s="178">
        <v>1</v>
      </c>
      <c r="AJ80" s="80">
        <f t="shared" si="44"/>
        <v>0</v>
      </c>
      <c r="AK80" s="149">
        <v>1</v>
      </c>
      <c r="AL80" s="178">
        <v>2</v>
      </c>
      <c r="AM80" s="80">
        <f t="shared" si="45"/>
        <v>0</v>
      </c>
      <c r="AN80" s="149">
        <v>0</v>
      </c>
      <c r="AO80" s="160">
        <v>3</v>
      </c>
      <c r="AP80" s="80">
        <f t="shared" si="46"/>
        <v>0</v>
      </c>
      <c r="AQ80" s="149">
        <v>1</v>
      </c>
      <c r="AR80" s="160">
        <v>4</v>
      </c>
      <c r="AS80" s="80">
        <f t="shared" si="47"/>
        <v>0</v>
      </c>
      <c r="AT80" s="149">
        <v>0</v>
      </c>
      <c r="AU80" s="178">
        <v>4</v>
      </c>
      <c r="AV80" s="80">
        <f t="shared" si="48"/>
        <v>0</v>
      </c>
      <c r="AW80" s="149">
        <v>2</v>
      </c>
      <c r="AX80" s="178">
        <v>4</v>
      </c>
      <c r="AY80" s="80">
        <f t="shared" si="49"/>
        <v>0</v>
      </c>
      <c r="AZ80" s="149">
        <v>1</v>
      </c>
      <c r="BA80" s="160">
        <v>4</v>
      </c>
      <c r="BB80" s="80">
        <f t="shared" si="50"/>
        <v>0</v>
      </c>
      <c r="BC80" s="149">
        <v>1</v>
      </c>
      <c r="BD80" s="178">
        <v>3</v>
      </c>
      <c r="BE80" s="80">
        <f t="shared" si="51"/>
        <v>0</v>
      </c>
      <c r="BF80" s="179">
        <v>1</v>
      </c>
      <c r="BG80" s="180">
        <v>4</v>
      </c>
      <c r="BH80" s="80">
        <f t="shared" si="52"/>
        <v>0</v>
      </c>
      <c r="BI80" s="149">
        <v>1</v>
      </c>
      <c r="BJ80" s="160">
        <v>4</v>
      </c>
      <c r="BK80" s="80">
        <f t="shared" si="53"/>
        <v>0</v>
      </c>
      <c r="BL80" s="149">
        <v>0</v>
      </c>
      <c r="BM80" s="160">
        <v>2</v>
      </c>
      <c r="BN80" s="80">
        <f t="shared" si="54"/>
        <v>0</v>
      </c>
      <c r="BO80" s="149">
        <v>0</v>
      </c>
      <c r="BP80" s="178">
        <v>2</v>
      </c>
      <c r="BQ80" s="80">
        <f t="shared" si="55"/>
        <v>0</v>
      </c>
      <c r="BR80" s="149">
        <v>1</v>
      </c>
      <c r="BS80" s="178">
        <v>3</v>
      </c>
      <c r="BT80" s="80">
        <f t="shared" si="56"/>
        <v>0</v>
      </c>
      <c r="BU80" s="149">
        <v>2</v>
      </c>
      <c r="BV80" s="160">
        <v>3</v>
      </c>
      <c r="BW80" s="80">
        <f t="shared" si="57"/>
        <v>0</v>
      </c>
      <c r="BX80" s="190">
        <v>0</v>
      </c>
      <c r="BY80" s="160">
        <v>2</v>
      </c>
      <c r="BZ80" s="80">
        <f t="shared" si="58"/>
        <v>0</v>
      </c>
      <c r="CA80" s="149">
        <v>2</v>
      </c>
      <c r="CB80" s="160">
        <v>2</v>
      </c>
      <c r="CC80" s="80">
        <f t="shared" si="59"/>
        <v>0</v>
      </c>
      <c r="CD80" s="149">
        <v>0</v>
      </c>
      <c r="CE80" s="178">
        <v>4</v>
      </c>
      <c r="CF80" s="80">
        <f t="shared" si="60"/>
        <v>0</v>
      </c>
      <c r="CG80" s="149">
        <v>0</v>
      </c>
      <c r="CH80" s="160">
        <v>1</v>
      </c>
      <c r="CI80" s="80">
        <f t="shared" si="61"/>
        <v>0</v>
      </c>
      <c r="CJ80" s="149">
        <v>1</v>
      </c>
      <c r="CK80" s="160">
        <v>3</v>
      </c>
      <c r="CL80" s="80">
        <f t="shared" si="62"/>
        <v>0</v>
      </c>
      <c r="CM80" s="149">
        <v>1</v>
      </c>
      <c r="CN80" s="178">
        <v>3</v>
      </c>
      <c r="CO80" s="80">
        <f t="shared" si="63"/>
        <v>0</v>
      </c>
      <c r="CP80" s="149">
        <v>1</v>
      </c>
      <c r="CQ80" s="160">
        <v>4</v>
      </c>
      <c r="CR80" s="80">
        <f t="shared" si="64"/>
        <v>0</v>
      </c>
      <c r="CS80" s="149">
        <v>1</v>
      </c>
      <c r="CT80" s="160">
        <v>3</v>
      </c>
      <c r="CU80" s="161">
        <f t="shared" si="65"/>
        <v>0</v>
      </c>
    </row>
    <row r="81" spans="1:99" ht="12.75" customHeight="1">
      <c r="A81" s="7">
        <f t="shared" si="66"/>
        <v>9</v>
      </c>
      <c r="B81" s="220"/>
      <c r="C81" s="81" t="e">
        <f t="shared" si="37"/>
        <v>#N/A</v>
      </c>
      <c r="D81" s="96" t="s">
        <v>80</v>
      </c>
      <c r="E81" s="171" t="s">
        <v>71</v>
      </c>
      <c r="F81" s="150"/>
      <c r="G81" s="156"/>
      <c r="H81" s="109">
        <f t="shared" si="35"/>
        <v>3</v>
      </c>
      <c r="I81" s="82">
        <f t="shared" si="36"/>
        <v>16</v>
      </c>
      <c r="J81" s="223"/>
      <c r="P81" s="150">
        <v>1</v>
      </c>
      <c r="Q81" s="183">
        <v>3</v>
      </c>
      <c r="R81" s="83">
        <f t="shared" si="38"/>
        <v>0</v>
      </c>
      <c r="S81" s="150">
        <v>2</v>
      </c>
      <c r="T81" s="183">
        <v>2</v>
      </c>
      <c r="U81" s="83">
        <f t="shared" si="39"/>
        <v>0</v>
      </c>
      <c r="V81" s="150">
        <v>2</v>
      </c>
      <c r="W81" s="183">
        <v>1</v>
      </c>
      <c r="X81" s="83">
        <f t="shared" si="40"/>
        <v>0</v>
      </c>
      <c r="Y81" s="150">
        <v>1</v>
      </c>
      <c r="Z81" s="183">
        <v>2</v>
      </c>
      <c r="AA81" s="83">
        <f t="shared" si="41"/>
        <v>0</v>
      </c>
      <c r="AB81" s="150">
        <v>2</v>
      </c>
      <c r="AC81" s="183">
        <v>1</v>
      </c>
      <c r="AD81" s="83">
        <f t="shared" si="42"/>
        <v>0</v>
      </c>
      <c r="AE81" s="150">
        <v>1</v>
      </c>
      <c r="AF81" s="183">
        <v>2</v>
      </c>
      <c r="AG81" s="83">
        <f t="shared" si="43"/>
        <v>0</v>
      </c>
      <c r="AH81" s="150">
        <v>2</v>
      </c>
      <c r="AI81" s="183">
        <v>1</v>
      </c>
      <c r="AJ81" s="83">
        <f t="shared" si="44"/>
        <v>0</v>
      </c>
      <c r="AK81" s="150">
        <v>2</v>
      </c>
      <c r="AL81" s="183">
        <v>1</v>
      </c>
      <c r="AM81" s="83">
        <f t="shared" si="45"/>
        <v>0</v>
      </c>
      <c r="AN81" s="150">
        <v>1</v>
      </c>
      <c r="AO81" s="162">
        <v>1</v>
      </c>
      <c r="AP81" s="83">
        <f t="shared" si="46"/>
        <v>0</v>
      </c>
      <c r="AQ81" s="150">
        <v>1</v>
      </c>
      <c r="AR81" s="162">
        <v>1</v>
      </c>
      <c r="AS81" s="83">
        <f t="shared" si="47"/>
        <v>0</v>
      </c>
      <c r="AT81" s="150">
        <v>2</v>
      </c>
      <c r="AU81" s="183">
        <v>1</v>
      </c>
      <c r="AV81" s="83">
        <f t="shared" si="48"/>
        <v>0</v>
      </c>
      <c r="AW81" s="150">
        <v>1</v>
      </c>
      <c r="AX81" s="183">
        <v>2</v>
      </c>
      <c r="AY81" s="83">
        <f t="shared" si="49"/>
        <v>0</v>
      </c>
      <c r="AZ81" s="150">
        <v>1</v>
      </c>
      <c r="BA81" s="162">
        <v>1</v>
      </c>
      <c r="BB81" s="83">
        <f t="shared" si="50"/>
        <v>0</v>
      </c>
      <c r="BC81" s="150">
        <v>2</v>
      </c>
      <c r="BD81" s="183">
        <v>2</v>
      </c>
      <c r="BE81" s="83">
        <f t="shared" si="51"/>
        <v>0</v>
      </c>
      <c r="BF81" s="184">
        <v>2</v>
      </c>
      <c r="BG81" s="185">
        <v>1</v>
      </c>
      <c r="BH81" s="83">
        <f t="shared" si="52"/>
        <v>0</v>
      </c>
      <c r="BI81" s="150">
        <v>1</v>
      </c>
      <c r="BJ81" s="162">
        <v>2</v>
      </c>
      <c r="BK81" s="83">
        <f t="shared" si="53"/>
        <v>0</v>
      </c>
      <c r="BL81" s="150">
        <v>2</v>
      </c>
      <c r="BM81" s="162">
        <v>1</v>
      </c>
      <c r="BN81" s="83">
        <f t="shared" si="54"/>
        <v>0</v>
      </c>
      <c r="BO81" s="150">
        <v>1</v>
      </c>
      <c r="BP81" s="183">
        <v>2</v>
      </c>
      <c r="BQ81" s="83">
        <f t="shared" si="55"/>
        <v>0</v>
      </c>
      <c r="BR81" s="150">
        <v>2</v>
      </c>
      <c r="BS81" s="183">
        <v>2</v>
      </c>
      <c r="BT81" s="83">
        <f t="shared" si="56"/>
        <v>0</v>
      </c>
      <c r="BU81" s="150">
        <v>1</v>
      </c>
      <c r="BV81" s="162">
        <v>2</v>
      </c>
      <c r="BW81" s="83">
        <f t="shared" si="57"/>
        <v>0</v>
      </c>
      <c r="BX81" s="191">
        <v>1</v>
      </c>
      <c r="BY81" s="167">
        <v>1</v>
      </c>
      <c r="BZ81" s="83">
        <f t="shared" si="58"/>
        <v>0</v>
      </c>
      <c r="CA81" s="150">
        <v>1</v>
      </c>
      <c r="CB81" s="162">
        <v>2</v>
      </c>
      <c r="CC81" s="83">
        <f t="shared" si="59"/>
        <v>0</v>
      </c>
      <c r="CD81" s="150">
        <v>1</v>
      </c>
      <c r="CE81" s="183">
        <v>1</v>
      </c>
      <c r="CF81" s="83">
        <f t="shared" si="60"/>
        <v>0</v>
      </c>
      <c r="CG81" s="150">
        <v>1</v>
      </c>
      <c r="CH81" s="162">
        <v>3</v>
      </c>
      <c r="CI81" s="83">
        <f t="shared" si="61"/>
        <v>0</v>
      </c>
      <c r="CJ81" s="188">
        <v>1</v>
      </c>
      <c r="CK81" s="189">
        <v>1</v>
      </c>
      <c r="CL81" s="83">
        <f t="shared" si="62"/>
        <v>0</v>
      </c>
      <c r="CM81" s="150">
        <v>2</v>
      </c>
      <c r="CN81" s="183">
        <v>1</v>
      </c>
      <c r="CO81" s="83">
        <f t="shared" si="63"/>
        <v>0</v>
      </c>
      <c r="CP81" s="150">
        <v>2</v>
      </c>
      <c r="CQ81" s="162">
        <v>1</v>
      </c>
      <c r="CR81" s="83">
        <f t="shared" si="64"/>
        <v>0</v>
      </c>
      <c r="CS81" s="150">
        <v>3</v>
      </c>
      <c r="CT81" s="162">
        <v>1</v>
      </c>
      <c r="CU81" s="163">
        <f t="shared" si="65"/>
        <v>0</v>
      </c>
    </row>
    <row r="82" spans="1:99" ht="12.75" customHeight="1">
      <c r="A82" s="7">
        <f t="shared" si="66"/>
        <v>9</v>
      </c>
      <c r="B82" s="220"/>
      <c r="C82" s="79" t="e">
        <f t="shared" si="37"/>
        <v>#N/A</v>
      </c>
      <c r="D82" s="95" t="s">
        <v>81</v>
      </c>
      <c r="E82" s="170" t="s">
        <v>67</v>
      </c>
      <c r="F82" s="149"/>
      <c r="G82" s="111"/>
      <c r="H82" s="108">
        <f t="shared" si="35"/>
        <v>7</v>
      </c>
      <c r="I82" s="1">
        <f t="shared" si="36"/>
        <v>11</v>
      </c>
      <c r="J82" s="223"/>
      <c r="P82" s="149">
        <v>1</v>
      </c>
      <c r="Q82" s="178">
        <v>3</v>
      </c>
      <c r="R82" s="80">
        <f t="shared" si="38"/>
        <v>0</v>
      </c>
      <c r="S82" s="149">
        <v>1</v>
      </c>
      <c r="T82" s="178">
        <v>3</v>
      </c>
      <c r="U82" s="80">
        <f t="shared" si="39"/>
        <v>0</v>
      </c>
      <c r="V82" s="149">
        <v>1</v>
      </c>
      <c r="W82" s="178">
        <v>2</v>
      </c>
      <c r="X82" s="80">
        <f t="shared" si="40"/>
        <v>0</v>
      </c>
      <c r="Y82" s="149">
        <v>1</v>
      </c>
      <c r="Z82" s="178">
        <v>1</v>
      </c>
      <c r="AA82" s="80">
        <f t="shared" si="41"/>
        <v>0</v>
      </c>
      <c r="AB82" s="149">
        <v>1</v>
      </c>
      <c r="AC82" s="178">
        <v>3</v>
      </c>
      <c r="AD82" s="80">
        <f t="shared" si="42"/>
        <v>0</v>
      </c>
      <c r="AE82" s="149">
        <v>0</v>
      </c>
      <c r="AF82" s="178">
        <v>2</v>
      </c>
      <c r="AG82" s="80">
        <f t="shared" si="43"/>
        <v>0</v>
      </c>
      <c r="AH82" s="149">
        <v>2</v>
      </c>
      <c r="AI82" s="178">
        <v>3</v>
      </c>
      <c r="AJ82" s="80">
        <f t="shared" si="44"/>
        <v>0</v>
      </c>
      <c r="AK82" s="149">
        <v>1</v>
      </c>
      <c r="AL82" s="178">
        <v>2</v>
      </c>
      <c r="AM82" s="80">
        <f t="shared" si="45"/>
        <v>0</v>
      </c>
      <c r="AN82" s="149">
        <v>0</v>
      </c>
      <c r="AO82" s="160">
        <v>2</v>
      </c>
      <c r="AP82" s="80">
        <f t="shared" si="46"/>
        <v>0</v>
      </c>
      <c r="AQ82" s="149">
        <v>1</v>
      </c>
      <c r="AR82" s="160">
        <v>2</v>
      </c>
      <c r="AS82" s="80">
        <f t="shared" si="47"/>
        <v>0</v>
      </c>
      <c r="AT82" s="149">
        <v>1</v>
      </c>
      <c r="AU82" s="178">
        <v>1</v>
      </c>
      <c r="AV82" s="80">
        <f t="shared" si="48"/>
        <v>0</v>
      </c>
      <c r="AW82" s="149">
        <v>0</v>
      </c>
      <c r="AX82" s="178">
        <v>2</v>
      </c>
      <c r="AY82" s="80">
        <f t="shared" si="49"/>
        <v>0</v>
      </c>
      <c r="AZ82" s="149">
        <v>1</v>
      </c>
      <c r="BA82" s="160">
        <v>2</v>
      </c>
      <c r="BB82" s="80">
        <f t="shared" si="50"/>
        <v>0</v>
      </c>
      <c r="BC82" s="149">
        <v>1</v>
      </c>
      <c r="BD82" s="178">
        <v>2</v>
      </c>
      <c r="BE82" s="80">
        <f t="shared" si="51"/>
        <v>0</v>
      </c>
      <c r="BF82" s="179">
        <v>1</v>
      </c>
      <c r="BG82" s="180">
        <v>2</v>
      </c>
      <c r="BH82" s="80">
        <f t="shared" si="52"/>
        <v>0</v>
      </c>
      <c r="BI82" s="149">
        <v>1</v>
      </c>
      <c r="BJ82" s="160">
        <v>2</v>
      </c>
      <c r="BK82" s="80">
        <f t="shared" si="53"/>
        <v>0</v>
      </c>
      <c r="BL82" s="149">
        <v>1</v>
      </c>
      <c r="BM82" s="160">
        <v>2</v>
      </c>
      <c r="BN82" s="80">
        <f t="shared" si="54"/>
        <v>0</v>
      </c>
      <c r="BO82" s="149">
        <v>0</v>
      </c>
      <c r="BP82" s="178">
        <v>2</v>
      </c>
      <c r="BQ82" s="80">
        <f t="shared" si="55"/>
        <v>0</v>
      </c>
      <c r="BR82" s="149">
        <v>1</v>
      </c>
      <c r="BS82" s="178">
        <v>2</v>
      </c>
      <c r="BT82" s="80">
        <f t="shared" si="56"/>
        <v>0</v>
      </c>
      <c r="BU82" s="149">
        <v>1</v>
      </c>
      <c r="BV82" s="160">
        <v>2</v>
      </c>
      <c r="BW82" s="80">
        <f t="shared" si="57"/>
        <v>0</v>
      </c>
      <c r="BX82" s="190">
        <v>0</v>
      </c>
      <c r="BY82" s="160">
        <v>2</v>
      </c>
      <c r="BZ82" s="80">
        <f t="shared" si="58"/>
        <v>0</v>
      </c>
      <c r="CA82" s="149">
        <v>1</v>
      </c>
      <c r="CB82" s="160">
        <v>1</v>
      </c>
      <c r="CC82" s="80">
        <f t="shared" si="59"/>
        <v>0</v>
      </c>
      <c r="CD82" s="149">
        <v>2</v>
      </c>
      <c r="CE82" s="178">
        <v>1</v>
      </c>
      <c r="CF82" s="80">
        <f t="shared" si="60"/>
        <v>0</v>
      </c>
      <c r="CG82" s="149">
        <v>0</v>
      </c>
      <c r="CH82" s="160">
        <v>1</v>
      </c>
      <c r="CI82" s="80">
        <f t="shared" si="61"/>
        <v>0</v>
      </c>
      <c r="CJ82" s="149">
        <v>1</v>
      </c>
      <c r="CK82" s="160">
        <v>1</v>
      </c>
      <c r="CL82" s="80">
        <f t="shared" si="62"/>
        <v>0</v>
      </c>
      <c r="CM82" s="149">
        <v>0</v>
      </c>
      <c r="CN82" s="178">
        <v>2</v>
      </c>
      <c r="CO82" s="80">
        <f t="shared" si="63"/>
        <v>0</v>
      </c>
      <c r="CP82" s="149">
        <v>1</v>
      </c>
      <c r="CQ82" s="160">
        <v>2</v>
      </c>
      <c r="CR82" s="80">
        <f t="shared" si="64"/>
        <v>0</v>
      </c>
      <c r="CS82" s="149">
        <v>1</v>
      </c>
      <c r="CT82" s="160">
        <v>1</v>
      </c>
      <c r="CU82" s="161">
        <f t="shared" si="65"/>
        <v>0</v>
      </c>
    </row>
    <row r="83" spans="1:99" ht="13.5" customHeight="1">
      <c r="A83" s="7">
        <f t="shared" si="66"/>
        <v>9</v>
      </c>
      <c r="B83" s="221"/>
      <c r="C83" s="84" t="e">
        <f t="shared" si="37"/>
        <v>#N/A</v>
      </c>
      <c r="D83" s="97" t="s">
        <v>109</v>
      </c>
      <c r="E83" s="107" t="s">
        <v>74</v>
      </c>
      <c r="F83" s="151"/>
      <c r="G83" s="157"/>
      <c r="H83" s="110">
        <f t="shared" si="35"/>
        <v>12</v>
      </c>
      <c r="I83" s="85">
        <f t="shared" si="36"/>
        <v>18</v>
      </c>
      <c r="J83" s="224"/>
      <c r="K83" s="86"/>
      <c r="L83" s="86"/>
      <c r="M83" s="86"/>
      <c r="N83" s="86"/>
      <c r="O83" s="86"/>
      <c r="P83" s="151">
        <v>1</v>
      </c>
      <c r="Q83" s="153">
        <v>3</v>
      </c>
      <c r="R83" s="87">
        <f t="shared" si="38"/>
        <v>0</v>
      </c>
      <c r="S83" s="151">
        <v>0</v>
      </c>
      <c r="T83" s="153">
        <v>2</v>
      </c>
      <c r="U83" s="87">
        <f t="shared" si="39"/>
        <v>0</v>
      </c>
      <c r="V83" s="151">
        <v>2</v>
      </c>
      <c r="W83" s="153">
        <v>3</v>
      </c>
      <c r="X83" s="87">
        <f t="shared" si="40"/>
        <v>0</v>
      </c>
      <c r="Y83" s="151">
        <v>1</v>
      </c>
      <c r="Z83" s="153">
        <v>0</v>
      </c>
      <c r="AA83" s="87">
        <f t="shared" si="41"/>
        <v>0</v>
      </c>
      <c r="AB83" s="151">
        <v>1</v>
      </c>
      <c r="AC83" s="153">
        <v>2</v>
      </c>
      <c r="AD83" s="87">
        <f t="shared" si="42"/>
        <v>0</v>
      </c>
      <c r="AE83" s="151">
        <v>0</v>
      </c>
      <c r="AF83" s="153">
        <v>2</v>
      </c>
      <c r="AG83" s="87">
        <f t="shared" si="43"/>
        <v>0</v>
      </c>
      <c r="AH83" s="151">
        <v>1</v>
      </c>
      <c r="AI83" s="153">
        <v>2</v>
      </c>
      <c r="AJ83" s="87">
        <f t="shared" si="44"/>
        <v>0</v>
      </c>
      <c r="AK83" s="151">
        <v>1</v>
      </c>
      <c r="AL83" s="153">
        <v>3</v>
      </c>
      <c r="AM83" s="87">
        <f t="shared" si="45"/>
        <v>0</v>
      </c>
      <c r="AN83" s="151">
        <v>1</v>
      </c>
      <c r="AO83" s="153">
        <v>2</v>
      </c>
      <c r="AP83" s="87">
        <f t="shared" si="46"/>
        <v>0</v>
      </c>
      <c r="AQ83" s="151">
        <v>0</v>
      </c>
      <c r="AR83" s="153">
        <v>1</v>
      </c>
      <c r="AS83" s="87">
        <f t="shared" si="47"/>
        <v>0</v>
      </c>
      <c r="AT83" s="151">
        <v>0</v>
      </c>
      <c r="AU83" s="153">
        <v>3</v>
      </c>
      <c r="AV83" s="87">
        <f t="shared" si="48"/>
        <v>0</v>
      </c>
      <c r="AW83" s="151">
        <v>0</v>
      </c>
      <c r="AX83" s="153">
        <v>0</v>
      </c>
      <c r="AY83" s="87">
        <f t="shared" si="49"/>
        <v>0</v>
      </c>
      <c r="AZ83" s="151">
        <v>0</v>
      </c>
      <c r="BA83" s="153">
        <v>1</v>
      </c>
      <c r="BB83" s="87">
        <f t="shared" si="50"/>
        <v>0</v>
      </c>
      <c r="BC83" s="151">
        <v>1</v>
      </c>
      <c r="BD83" s="153">
        <v>1</v>
      </c>
      <c r="BE83" s="87">
        <f t="shared" si="51"/>
        <v>0</v>
      </c>
      <c r="BF83" s="192">
        <v>0</v>
      </c>
      <c r="BG83" s="193">
        <v>2</v>
      </c>
      <c r="BH83" s="87">
        <f t="shared" si="52"/>
        <v>0</v>
      </c>
      <c r="BI83" s="151">
        <v>0</v>
      </c>
      <c r="BJ83" s="153">
        <v>2</v>
      </c>
      <c r="BK83" s="87">
        <f t="shared" si="53"/>
        <v>0</v>
      </c>
      <c r="BL83" s="151">
        <v>2</v>
      </c>
      <c r="BM83" s="153">
        <v>3</v>
      </c>
      <c r="BN83" s="87">
        <f t="shared" si="54"/>
        <v>0</v>
      </c>
      <c r="BO83" s="151">
        <v>0</v>
      </c>
      <c r="BP83" s="153">
        <v>2</v>
      </c>
      <c r="BQ83" s="87">
        <f t="shared" si="55"/>
        <v>0</v>
      </c>
      <c r="BR83" s="151">
        <v>1</v>
      </c>
      <c r="BS83" s="153">
        <v>1</v>
      </c>
      <c r="BT83" s="87">
        <f t="shared" si="56"/>
        <v>0</v>
      </c>
      <c r="BU83" s="151">
        <v>1</v>
      </c>
      <c r="BV83" s="153">
        <v>2</v>
      </c>
      <c r="BW83" s="87">
        <f t="shared" si="57"/>
        <v>0</v>
      </c>
      <c r="BX83" s="198">
        <v>1</v>
      </c>
      <c r="BY83" s="101">
        <v>2</v>
      </c>
      <c r="BZ83" s="87">
        <f t="shared" si="58"/>
        <v>0</v>
      </c>
      <c r="CA83" s="151">
        <v>1</v>
      </c>
      <c r="CB83" s="153">
        <v>2</v>
      </c>
      <c r="CC83" s="87">
        <f t="shared" si="59"/>
        <v>0</v>
      </c>
      <c r="CD83" s="151">
        <v>0</v>
      </c>
      <c r="CE83" s="153">
        <v>1</v>
      </c>
      <c r="CF83" s="87">
        <f t="shared" si="60"/>
        <v>0</v>
      </c>
      <c r="CG83" s="151">
        <v>1</v>
      </c>
      <c r="CH83" s="153">
        <v>2</v>
      </c>
      <c r="CI83" s="87">
        <f t="shared" si="61"/>
        <v>0</v>
      </c>
      <c r="CJ83" s="196">
        <v>1</v>
      </c>
      <c r="CK83" s="197">
        <v>1</v>
      </c>
      <c r="CL83" s="87">
        <f t="shared" si="62"/>
        <v>0</v>
      </c>
      <c r="CM83" s="151">
        <v>1</v>
      </c>
      <c r="CN83" s="153">
        <v>3</v>
      </c>
      <c r="CO83" s="87">
        <f t="shared" si="63"/>
        <v>0</v>
      </c>
      <c r="CP83" s="151">
        <v>1</v>
      </c>
      <c r="CQ83" s="153">
        <v>3</v>
      </c>
      <c r="CR83" s="87">
        <f t="shared" si="64"/>
        <v>0</v>
      </c>
      <c r="CS83" s="151">
        <v>1</v>
      </c>
      <c r="CT83" s="153">
        <v>3</v>
      </c>
      <c r="CU83" s="164">
        <f t="shared" si="65"/>
        <v>0</v>
      </c>
    </row>
    <row r="84" spans="1:99" ht="12.75" customHeight="1">
      <c r="A84" s="7">
        <f t="shared" si="66"/>
        <v>10</v>
      </c>
      <c r="B84" s="231">
        <v>10</v>
      </c>
      <c r="C84" s="141" t="e">
        <f t="shared" si="37"/>
        <v>#N/A</v>
      </c>
      <c r="D84" s="116" t="s">
        <v>66</v>
      </c>
      <c r="E84" s="117" t="s">
        <v>81</v>
      </c>
      <c r="F84" s="150"/>
      <c r="G84" s="156"/>
      <c r="H84" s="118">
        <f t="shared" si="35"/>
        <v>13</v>
      </c>
      <c r="I84" s="119">
        <f t="shared" si="36"/>
        <v>7</v>
      </c>
      <c r="J84" s="222" t="str">
        <f>IF(SUM(H84:I92)&lt;&gt;171,"F e h l e r","")</f>
        <v/>
      </c>
      <c r="K84" s="115"/>
      <c r="L84" s="115"/>
      <c r="M84" s="115"/>
      <c r="N84" s="115"/>
      <c r="O84" s="115"/>
      <c r="P84" s="150">
        <v>1</v>
      </c>
      <c r="Q84" s="183">
        <v>3</v>
      </c>
      <c r="R84" s="120">
        <f t="shared" si="38"/>
        <v>0</v>
      </c>
      <c r="S84" s="150">
        <v>4</v>
      </c>
      <c r="T84" s="183">
        <v>1</v>
      </c>
      <c r="U84" s="120">
        <f t="shared" si="39"/>
        <v>0</v>
      </c>
      <c r="V84" s="150">
        <v>3</v>
      </c>
      <c r="W84" s="183">
        <v>1</v>
      </c>
      <c r="X84" s="120">
        <f t="shared" si="40"/>
        <v>0</v>
      </c>
      <c r="Y84" s="150">
        <v>2</v>
      </c>
      <c r="Z84" s="183">
        <v>0</v>
      </c>
      <c r="AA84" s="120">
        <f t="shared" si="41"/>
        <v>0</v>
      </c>
      <c r="AB84" s="150">
        <v>4</v>
      </c>
      <c r="AC84" s="183">
        <v>0</v>
      </c>
      <c r="AD84" s="120">
        <f t="shared" si="42"/>
        <v>0</v>
      </c>
      <c r="AE84" s="150">
        <v>3</v>
      </c>
      <c r="AF84" s="183">
        <v>1</v>
      </c>
      <c r="AG84" s="120">
        <f t="shared" si="43"/>
        <v>0</v>
      </c>
      <c r="AH84" s="150">
        <v>8</v>
      </c>
      <c r="AI84" s="183">
        <v>0</v>
      </c>
      <c r="AJ84" s="120">
        <f t="shared" si="44"/>
        <v>0</v>
      </c>
      <c r="AK84" s="150">
        <v>4</v>
      </c>
      <c r="AL84" s="183">
        <v>1</v>
      </c>
      <c r="AM84" s="120">
        <f t="shared" si="45"/>
        <v>0</v>
      </c>
      <c r="AN84" s="150">
        <v>3</v>
      </c>
      <c r="AO84" s="162">
        <v>1</v>
      </c>
      <c r="AP84" s="120">
        <f t="shared" si="46"/>
        <v>0</v>
      </c>
      <c r="AQ84" s="150">
        <v>4</v>
      </c>
      <c r="AR84" s="162">
        <v>0</v>
      </c>
      <c r="AS84" s="120">
        <f t="shared" si="47"/>
        <v>0</v>
      </c>
      <c r="AT84" s="150">
        <v>4</v>
      </c>
      <c r="AU84" s="183">
        <v>0</v>
      </c>
      <c r="AV84" s="120">
        <f t="shared" si="48"/>
        <v>0</v>
      </c>
      <c r="AW84" s="150">
        <v>0</v>
      </c>
      <c r="AX84" s="183">
        <v>4</v>
      </c>
      <c r="AY84" s="120">
        <f t="shared" si="49"/>
        <v>0</v>
      </c>
      <c r="AZ84" s="150">
        <v>4</v>
      </c>
      <c r="BA84" s="162">
        <v>0</v>
      </c>
      <c r="BB84" s="120">
        <f t="shared" si="50"/>
        <v>0</v>
      </c>
      <c r="BC84" s="150">
        <v>2</v>
      </c>
      <c r="BD84" s="183">
        <v>1</v>
      </c>
      <c r="BE84" s="120">
        <f t="shared" si="51"/>
        <v>0</v>
      </c>
      <c r="BF84" s="184">
        <v>3</v>
      </c>
      <c r="BG84" s="185">
        <v>0</v>
      </c>
      <c r="BH84" s="120">
        <f t="shared" si="52"/>
        <v>0</v>
      </c>
      <c r="BI84" s="150">
        <v>3</v>
      </c>
      <c r="BJ84" s="162">
        <v>0</v>
      </c>
      <c r="BK84" s="120">
        <f t="shared" si="53"/>
        <v>0</v>
      </c>
      <c r="BL84" s="150">
        <v>3</v>
      </c>
      <c r="BM84" s="162">
        <v>1</v>
      </c>
      <c r="BN84" s="120">
        <f t="shared" si="54"/>
        <v>0</v>
      </c>
      <c r="BO84" s="150">
        <v>3</v>
      </c>
      <c r="BP84" s="183">
        <v>1</v>
      </c>
      <c r="BQ84" s="120">
        <f t="shared" si="55"/>
        <v>0</v>
      </c>
      <c r="BR84" s="150">
        <v>2</v>
      </c>
      <c r="BS84" s="183">
        <v>1</v>
      </c>
      <c r="BT84" s="120">
        <f t="shared" si="56"/>
        <v>0</v>
      </c>
      <c r="BU84" s="150">
        <v>3</v>
      </c>
      <c r="BV84" s="162">
        <v>1</v>
      </c>
      <c r="BW84" s="120">
        <f t="shared" si="57"/>
        <v>0</v>
      </c>
      <c r="BX84" s="191">
        <v>3</v>
      </c>
      <c r="BY84" s="167">
        <v>0</v>
      </c>
      <c r="BZ84" s="120">
        <f t="shared" si="58"/>
        <v>0</v>
      </c>
      <c r="CA84" s="150">
        <v>4</v>
      </c>
      <c r="CB84" s="162">
        <v>1</v>
      </c>
      <c r="CC84" s="120">
        <f t="shared" si="59"/>
        <v>0</v>
      </c>
      <c r="CD84" s="150">
        <v>3</v>
      </c>
      <c r="CE84" s="183">
        <v>1</v>
      </c>
      <c r="CF84" s="120">
        <f t="shared" si="60"/>
        <v>0</v>
      </c>
      <c r="CG84" s="150">
        <v>2</v>
      </c>
      <c r="CH84" s="162">
        <v>0</v>
      </c>
      <c r="CI84" s="120">
        <f t="shared" si="61"/>
        <v>0</v>
      </c>
      <c r="CJ84" s="188">
        <v>3</v>
      </c>
      <c r="CK84" s="189">
        <v>1</v>
      </c>
      <c r="CL84" s="120">
        <f t="shared" si="62"/>
        <v>0</v>
      </c>
      <c r="CM84" s="150">
        <v>3</v>
      </c>
      <c r="CN84" s="183">
        <v>0</v>
      </c>
      <c r="CO84" s="120">
        <f t="shared" si="63"/>
        <v>0</v>
      </c>
      <c r="CP84" s="150">
        <v>5</v>
      </c>
      <c r="CQ84" s="162">
        <v>1</v>
      </c>
      <c r="CR84" s="120">
        <f t="shared" si="64"/>
        <v>0</v>
      </c>
      <c r="CS84" s="150">
        <v>3</v>
      </c>
      <c r="CT84" s="162">
        <v>1</v>
      </c>
      <c r="CU84" s="165">
        <f t="shared" si="65"/>
        <v>0</v>
      </c>
    </row>
    <row r="85" spans="1:99" ht="12.75" customHeight="1">
      <c r="A85" s="7">
        <f t="shared" si="66"/>
        <v>10</v>
      </c>
      <c r="B85" s="220"/>
      <c r="C85" s="79" t="e">
        <f t="shared" si="37"/>
        <v>#N/A</v>
      </c>
      <c r="D85" s="95" t="s">
        <v>67</v>
      </c>
      <c r="E85" s="170" t="s">
        <v>109</v>
      </c>
      <c r="F85" s="149"/>
      <c r="G85" s="111"/>
      <c r="H85" s="108">
        <f t="shared" si="35"/>
        <v>11</v>
      </c>
      <c r="I85" s="1">
        <f t="shared" si="36"/>
        <v>12</v>
      </c>
      <c r="J85" s="223"/>
      <c r="P85" s="149">
        <v>1</v>
      </c>
      <c r="Q85" s="178">
        <v>3</v>
      </c>
      <c r="R85" s="80">
        <f t="shared" si="38"/>
        <v>0</v>
      </c>
      <c r="S85" s="149">
        <v>3</v>
      </c>
      <c r="T85" s="178">
        <v>0</v>
      </c>
      <c r="U85" s="80">
        <f t="shared" si="39"/>
        <v>0</v>
      </c>
      <c r="V85" s="149">
        <v>1</v>
      </c>
      <c r="W85" s="178">
        <v>0</v>
      </c>
      <c r="X85" s="80">
        <f t="shared" si="40"/>
        <v>0</v>
      </c>
      <c r="Y85" s="149">
        <v>2</v>
      </c>
      <c r="Z85" s="178">
        <v>0</v>
      </c>
      <c r="AA85" s="80">
        <f t="shared" si="41"/>
        <v>0</v>
      </c>
      <c r="AB85" s="149">
        <v>3</v>
      </c>
      <c r="AC85" s="178">
        <v>0</v>
      </c>
      <c r="AD85" s="80">
        <f t="shared" si="42"/>
        <v>0</v>
      </c>
      <c r="AE85" s="149">
        <v>2</v>
      </c>
      <c r="AF85" s="178">
        <v>1</v>
      </c>
      <c r="AG85" s="80">
        <f t="shared" si="43"/>
        <v>0</v>
      </c>
      <c r="AH85" s="149">
        <v>4</v>
      </c>
      <c r="AI85" s="178">
        <v>0</v>
      </c>
      <c r="AJ85" s="80">
        <f t="shared" si="44"/>
        <v>0</v>
      </c>
      <c r="AK85" s="149">
        <v>3</v>
      </c>
      <c r="AL85" s="178">
        <v>0</v>
      </c>
      <c r="AM85" s="80">
        <f t="shared" si="45"/>
        <v>0</v>
      </c>
      <c r="AN85" s="149">
        <v>4</v>
      </c>
      <c r="AO85" s="160">
        <v>0</v>
      </c>
      <c r="AP85" s="80">
        <f t="shared" si="46"/>
        <v>0</v>
      </c>
      <c r="AQ85" s="149">
        <v>3</v>
      </c>
      <c r="AR85" s="160">
        <v>1</v>
      </c>
      <c r="AS85" s="80">
        <f t="shared" si="47"/>
        <v>0</v>
      </c>
      <c r="AT85" s="149">
        <v>4</v>
      </c>
      <c r="AU85" s="178">
        <v>0</v>
      </c>
      <c r="AV85" s="80">
        <f t="shared" si="48"/>
        <v>0</v>
      </c>
      <c r="AW85" s="149">
        <v>4</v>
      </c>
      <c r="AX85" s="178">
        <v>1</v>
      </c>
      <c r="AY85" s="80">
        <f t="shared" si="49"/>
        <v>0</v>
      </c>
      <c r="AZ85" s="149">
        <v>3</v>
      </c>
      <c r="BA85" s="160">
        <v>1</v>
      </c>
      <c r="BB85" s="80">
        <f t="shared" si="50"/>
        <v>0</v>
      </c>
      <c r="BC85" s="149">
        <v>2</v>
      </c>
      <c r="BD85" s="178">
        <v>1</v>
      </c>
      <c r="BE85" s="80">
        <f t="shared" si="51"/>
        <v>0</v>
      </c>
      <c r="BF85" s="179">
        <v>2</v>
      </c>
      <c r="BG85" s="180">
        <v>1</v>
      </c>
      <c r="BH85" s="80">
        <f t="shared" si="52"/>
        <v>0</v>
      </c>
      <c r="BI85" s="149">
        <v>2</v>
      </c>
      <c r="BJ85" s="160">
        <v>0</v>
      </c>
      <c r="BK85" s="80">
        <f t="shared" si="53"/>
        <v>0</v>
      </c>
      <c r="BL85" s="149">
        <v>1</v>
      </c>
      <c r="BM85" s="160">
        <v>0</v>
      </c>
      <c r="BN85" s="80">
        <f t="shared" si="54"/>
        <v>0</v>
      </c>
      <c r="BO85" s="149">
        <v>2</v>
      </c>
      <c r="BP85" s="178">
        <v>1</v>
      </c>
      <c r="BQ85" s="80">
        <f t="shared" si="55"/>
        <v>0</v>
      </c>
      <c r="BR85" s="149">
        <v>2</v>
      </c>
      <c r="BS85" s="178">
        <v>1</v>
      </c>
      <c r="BT85" s="80">
        <f t="shared" si="56"/>
        <v>0</v>
      </c>
      <c r="BU85" s="149">
        <v>3</v>
      </c>
      <c r="BV85" s="160">
        <v>1</v>
      </c>
      <c r="BW85" s="80">
        <f t="shared" si="57"/>
        <v>0</v>
      </c>
      <c r="BX85" s="190">
        <v>2</v>
      </c>
      <c r="BY85" s="160">
        <v>0</v>
      </c>
      <c r="BZ85" s="80">
        <f t="shared" si="58"/>
        <v>0</v>
      </c>
      <c r="CA85" s="149">
        <v>3</v>
      </c>
      <c r="CB85" s="160">
        <v>1</v>
      </c>
      <c r="CC85" s="80">
        <f t="shared" si="59"/>
        <v>0</v>
      </c>
      <c r="CD85" s="149">
        <v>2</v>
      </c>
      <c r="CE85" s="178">
        <v>0</v>
      </c>
      <c r="CF85" s="80">
        <f t="shared" si="60"/>
        <v>0</v>
      </c>
      <c r="CG85" s="149">
        <v>3</v>
      </c>
      <c r="CH85" s="160">
        <v>1</v>
      </c>
      <c r="CI85" s="80">
        <f t="shared" si="61"/>
        <v>0</v>
      </c>
      <c r="CJ85" s="149">
        <v>2</v>
      </c>
      <c r="CK85" s="160">
        <v>1</v>
      </c>
      <c r="CL85" s="80">
        <f t="shared" si="62"/>
        <v>0</v>
      </c>
      <c r="CM85" s="149">
        <v>3</v>
      </c>
      <c r="CN85" s="178">
        <v>0</v>
      </c>
      <c r="CO85" s="80">
        <f t="shared" si="63"/>
        <v>0</v>
      </c>
      <c r="CP85" s="149">
        <v>3</v>
      </c>
      <c r="CQ85" s="160">
        <v>1</v>
      </c>
      <c r="CR85" s="80">
        <f t="shared" si="64"/>
        <v>0</v>
      </c>
      <c r="CS85" s="149">
        <v>2</v>
      </c>
      <c r="CT85" s="160">
        <v>1</v>
      </c>
      <c r="CU85" s="161">
        <f t="shared" si="65"/>
        <v>0</v>
      </c>
    </row>
    <row r="86" spans="1:99" ht="12.75" customHeight="1">
      <c r="A86" s="7">
        <f t="shared" si="66"/>
        <v>10</v>
      </c>
      <c r="B86" s="220"/>
      <c r="C86" s="81" t="e">
        <f t="shared" si="37"/>
        <v>#N/A</v>
      </c>
      <c r="D86" s="96" t="s">
        <v>74</v>
      </c>
      <c r="E86" s="171" t="s">
        <v>70</v>
      </c>
      <c r="F86" s="150"/>
      <c r="G86" s="156"/>
      <c r="H86" s="109">
        <f t="shared" si="35"/>
        <v>18</v>
      </c>
      <c r="I86" s="82">
        <f t="shared" si="36"/>
        <v>14</v>
      </c>
      <c r="J86" s="223"/>
      <c r="P86" s="150">
        <v>1</v>
      </c>
      <c r="Q86" s="183">
        <v>3</v>
      </c>
      <c r="R86" s="83">
        <f t="shared" si="38"/>
        <v>0</v>
      </c>
      <c r="S86" s="150">
        <v>2</v>
      </c>
      <c r="T86" s="183">
        <v>1</v>
      </c>
      <c r="U86" s="83">
        <f t="shared" si="39"/>
        <v>0</v>
      </c>
      <c r="V86" s="150">
        <v>3</v>
      </c>
      <c r="W86" s="183">
        <v>1</v>
      </c>
      <c r="X86" s="83">
        <f t="shared" si="40"/>
        <v>0</v>
      </c>
      <c r="Y86" s="150">
        <v>2</v>
      </c>
      <c r="Z86" s="183">
        <v>1</v>
      </c>
      <c r="AA86" s="83">
        <f t="shared" si="41"/>
        <v>0</v>
      </c>
      <c r="AB86" s="150">
        <v>2</v>
      </c>
      <c r="AC86" s="183">
        <v>2</v>
      </c>
      <c r="AD86" s="83">
        <f t="shared" si="42"/>
        <v>0</v>
      </c>
      <c r="AE86" s="150">
        <v>2</v>
      </c>
      <c r="AF86" s="183">
        <v>1</v>
      </c>
      <c r="AG86" s="83">
        <f t="shared" si="43"/>
        <v>0</v>
      </c>
      <c r="AH86" s="150">
        <v>1</v>
      </c>
      <c r="AI86" s="183">
        <v>1</v>
      </c>
      <c r="AJ86" s="83">
        <f t="shared" si="44"/>
        <v>0</v>
      </c>
      <c r="AK86" s="150">
        <v>2</v>
      </c>
      <c r="AL86" s="183">
        <v>1</v>
      </c>
      <c r="AM86" s="83">
        <f t="shared" si="45"/>
        <v>0</v>
      </c>
      <c r="AN86" s="150">
        <v>2</v>
      </c>
      <c r="AO86" s="162">
        <v>2</v>
      </c>
      <c r="AP86" s="83">
        <f t="shared" si="46"/>
        <v>0</v>
      </c>
      <c r="AQ86" s="150">
        <v>2</v>
      </c>
      <c r="AR86" s="162">
        <v>1</v>
      </c>
      <c r="AS86" s="83">
        <f t="shared" si="47"/>
        <v>0</v>
      </c>
      <c r="AT86" s="150">
        <v>1</v>
      </c>
      <c r="AU86" s="183">
        <v>1</v>
      </c>
      <c r="AV86" s="83">
        <f t="shared" si="48"/>
        <v>0</v>
      </c>
      <c r="AW86" s="150">
        <v>2</v>
      </c>
      <c r="AX86" s="183">
        <v>2</v>
      </c>
      <c r="AY86" s="83">
        <f t="shared" si="49"/>
        <v>0</v>
      </c>
      <c r="AZ86" s="150">
        <v>2</v>
      </c>
      <c r="BA86" s="162">
        <v>1</v>
      </c>
      <c r="BB86" s="83">
        <f t="shared" si="50"/>
        <v>0</v>
      </c>
      <c r="BC86" s="150">
        <v>2</v>
      </c>
      <c r="BD86" s="183">
        <v>1</v>
      </c>
      <c r="BE86" s="83">
        <f t="shared" si="51"/>
        <v>0</v>
      </c>
      <c r="BF86" s="184">
        <v>3</v>
      </c>
      <c r="BG86" s="185">
        <v>2</v>
      </c>
      <c r="BH86" s="83">
        <f t="shared" si="52"/>
        <v>0</v>
      </c>
      <c r="BI86" s="150">
        <v>4</v>
      </c>
      <c r="BJ86" s="162">
        <v>2</v>
      </c>
      <c r="BK86" s="83">
        <f t="shared" si="53"/>
        <v>0</v>
      </c>
      <c r="BL86" s="150">
        <v>3</v>
      </c>
      <c r="BM86" s="162">
        <v>1</v>
      </c>
      <c r="BN86" s="83">
        <f t="shared" si="54"/>
        <v>0</v>
      </c>
      <c r="BO86" s="150">
        <v>2</v>
      </c>
      <c r="BP86" s="183">
        <v>1</v>
      </c>
      <c r="BQ86" s="83">
        <f t="shared" si="55"/>
        <v>0</v>
      </c>
      <c r="BR86" s="150">
        <v>2</v>
      </c>
      <c r="BS86" s="183">
        <v>1</v>
      </c>
      <c r="BT86" s="83">
        <f t="shared" si="56"/>
        <v>0</v>
      </c>
      <c r="BU86" s="150">
        <v>2</v>
      </c>
      <c r="BV86" s="162">
        <v>1</v>
      </c>
      <c r="BW86" s="83">
        <f t="shared" si="57"/>
        <v>0</v>
      </c>
      <c r="BX86" s="191">
        <v>1</v>
      </c>
      <c r="BY86" s="167">
        <v>1</v>
      </c>
      <c r="BZ86" s="83">
        <f t="shared" si="58"/>
        <v>0</v>
      </c>
      <c r="CA86" s="150">
        <v>2</v>
      </c>
      <c r="CB86" s="162">
        <v>2</v>
      </c>
      <c r="CC86" s="83">
        <f t="shared" si="59"/>
        <v>0</v>
      </c>
      <c r="CD86" s="150">
        <v>2</v>
      </c>
      <c r="CE86" s="183">
        <v>1</v>
      </c>
      <c r="CF86" s="83">
        <f t="shared" si="60"/>
        <v>0</v>
      </c>
      <c r="CG86" s="150">
        <v>1</v>
      </c>
      <c r="CH86" s="162">
        <v>1</v>
      </c>
      <c r="CI86" s="83">
        <f t="shared" si="61"/>
        <v>0</v>
      </c>
      <c r="CJ86" s="188">
        <v>1</v>
      </c>
      <c r="CK86" s="189">
        <v>1</v>
      </c>
      <c r="CL86" s="83">
        <f t="shared" si="62"/>
        <v>0</v>
      </c>
      <c r="CM86" s="150">
        <v>2</v>
      </c>
      <c r="CN86" s="183">
        <v>0</v>
      </c>
      <c r="CO86" s="83">
        <f t="shared" si="63"/>
        <v>0</v>
      </c>
      <c r="CP86" s="150">
        <v>3</v>
      </c>
      <c r="CQ86" s="162">
        <v>1</v>
      </c>
      <c r="CR86" s="83">
        <f t="shared" si="64"/>
        <v>0</v>
      </c>
      <c r="CS86" s="150">
        <v>3</v>
      </c>
      <c r="CT86" s="162">
        <v>1</v>
      </c>
      <c r="CU86" s="163">
        <f t="shared" si="65"/>
        <v>0</v>
      </c>
    </row>
    <row r="87" spans="1:99" ht="12.75" customHeight="1">
      <c r="A87" s="7">
        <f t="shared" si="66"/>
        <v>10</v>
      </c>
      <c r="B87" s="220"/>
      <c r="C87" s="79" t="e">
        <f t="shared" si="37"/>
        <v>#N/A</v>
      </c>
      <c r="D87" s="95" t="s">
        <v>73</v>
      </c>
      <c r="E87" s="170" t="s">
        <v>72</v>
      </c>
      <c r="F87" s="149"/>
      <c r="G87" s="111"/>
      <c r="H87" s="108">
        <f t="shared" si="35"/>
        <v>10</v>
      </c>
      <c r="I87" s="1">
        <f t="shared" si="36"/>
        <v>9</v>
      </c>
      <c r="J87" s="223"/>
      <c r="P87" s="149">
        <v>1</v>
      </c>
      <c r="Q87" s="178">
        <v>3</v>
      </c>
      <c r="R87" s="80">
        <f t="shared" si="38"/>
        <v>0</v>
      </c>
      <c r="S87" s="149">
        <v>1</v>
      </c>
      <c r="T87" s="178">
        <v>0</v>
      </c>
      <c r="U87" s="80">
        <f t="shared" si="39"/>
        <v>0</v>
      </c>
      <c r="V87" s="149">
        <v>1</v>
      </c>
      <c r="W87" s="178">
        <v>2</v>
      </c>
      <c r="X87" s="80">
        <f t="shared" si="40"/>
        <v>0</v>
      </c>
      <c r="Y87" s="149">
        <v>1</v>
      </c>
      <c r="Z87" s="178">
        <v>1</v>
      </c>
      <c r="AA87" s="80">
        <f t="shared" si="41"/>
        <v>0</v>
      </c>
      <c r="AB87" s="149">
        <v>2</v>
      </c>
      <c r="AC87" s="178">
        <v>1</v>
      </c>
      <c r="AD87" s="80">
        <f t="shared" si="42"/>
        <v>0</v>
      </c>
      <c r="AE87" s="149">
        <v>1</v>
      </c>
      <c r="AF87" s="178">
        <v>1</v>
      </c>
      <c r="AG87" s="80">
        <f t="shared" si="43"/>
        <v>0</v>
      </c>
      <c r="AH87" s="149">
        <v>1</v>
      </c>
      <c r="AI87" s="178">
        <v>1</v>
      </c>
      <c r="AJ87" s="80">
        <f t="shared" si="44"/>
        <v>0</v>
      </c>
      <c r="AK87" s="149">
        <v>2</v>
      </c>
      <c r="AL87" s="178">
        <v>0</v>
      </c>
      <c r="AM87" s="80">
        <f t="shared" si="45"/>
        <v>0</v>
      </c>
      <c r="AN87" s="149">
        <v>1</v>
      </c>
      <c r="AO87" s="160">
        <v>1</v>
      </c>
      <c r="AP87" s="80">
        <f t="shared" si="46"/>
        <v>0</v>
      </c>
      <c r="AQ87" s="149">
        <v>1</v>
      </c>
      <c r="AR87" s="160">
        <v>2</v>
      </c>
      <c r="AS87" s="80">
        <f t="shared" si="47"/>
        <v>0</v>
      </c>
      <c r="AT87" s="149">
        <v>0</v>
      </c>
      <c r="AU87" s="178">
        <v>0</v>
      </c>
      <c r="AV87" s="80">
        <f t="shared" si="48"/>
        <v>0</v>
      </c>
      <c r="AW87" s="149">
        <v>0</v>
      </c>
      <c r="AX87" s="178">
        <v>2</v>
      </c>
      <c r="AY87" s="80">
        <f t="shared" si="49"/>
        <v>0</v>
      </c>
      <c r="AZ87" s="149">
        <v>1</v>
      </c>
      <c r="BA87" s="160">
        <v>2</v>
      </c>
      <c r="BB87" s="80">
        <f t="shared" si="50"/>
        <v>0</v>
      </c>
      <c r="BC87" s="149">
        <v>2</v>
      </c>
      <c r="BD87" s="178">
        <v>1</v>
      </c>
      <c r="BE87" s="80">
        <f t="shared" si="51"/>
        <v>0</v>
      </c>
      <c r="BF87" s="179">
        <v>1</v>
      </c>
      <c r="BG87" s="180">
        <v>1</v>
      </c>
      <c r="BH87" s="80">
        <f t="shared" si="52"/>
        <v>0</v>
      </c>
      <c r="BI87" s="149">
        <v>1</v>
      </c>
      <c r="BJ87" s="160">
        <v>1</v>
      </c>
      <c r="BK87" s="80">
        <f t="shared" si="53"/>
        <v>0</v>
      </c>
      <c r="BL87" s="149">
        <v>1</v>
      </c>
      <c r="BM87" s="160">
        <v>2</v>
      </c>
      <c r="BN87" s="80">
        <f t="shared" si="54"/>
        <v>0</v>
      </c>
      <c r="BO87" s="149">
        <v>1</v>
      </c>
      <c r="BP87" s="178">
        <v>1</v>
      </c>
      <c r="BQ87" s="80">
        <f t="shared" si="55"/>
        <v>0</v>
      </c>
      <c r="BR87" s="149">
        <v>2</v>
      </c>
      <c r="BS87" s="178">
        <v>1</v>
      </c>
      <c r="BT87" s="80">
        <f t="shared" si="56"/>
        <v>0</v>
      </c>
      <c r="BU87" s="149">
        <v>2</v>
      </c>
      <c r="BV87" s="160">
        <v>1</v>
      </c>
      <c r="BW87" s="80">
        <f t="shared" si="57"/>
        <v>0</v>
      </c>
      <c r="BX87" s="190">
        <v>0</v>
      </c>
      <c r="BY87" s="160">
        <v>2</v>
      </c>
      <c r="BZ87" s="80">
        <f t="shared" si="58"/>
        <v>0</v>
      </c>
      <c r="CA87" s="149">
        <v>2</v>
      </c>
      <c r="CB87" s="160">
        <v>1</v>
      </c>
      <c r="CC87" s="80">
        <f t="shared" si="59"/>
        <v>0</v>
      </c>
      <c r="CD87" s="149">
        <v>1</v>
      </c>
      <c r="CE87" s="178">
        <v>1</v>
      </c>
      <c r="CF87" s="80">
        <f t="shared" si="60"/>
        <v>0</v>
      </c>
      <c r="CG87" s="149">
        <v>3</v>
      </c>
      <c r="CH87" s="160">
        <v>3</v>
      </c>
      <c r="CI87" s="80">
        <f t="shared" si="61"/>
        <v>0</v>
      </c>
      <c r="CJ87" s="149">
        <v>1</v>
      </c>
      <c r="CK87" s="160">
        <v>1</v>
      </c>
      <c r="CL87" s="80">
        <f t="shared" si="62"/>
        <v>0</v>
      </c>
      <c r="CM87" s="149">
        <v>2</v>
      </c>
      <c r="CN87" s="178">
        <v>1</v>
      </c>
      <c r="CO87" s="80">
        <f t="shared" si="63"/>
        <v>0</v>
      </c>
      <c r="CP87" s="149">
        <v>2</v>
      </c>
      <c r="CQ87" s="160">
        <v>1</v>
      </c>
      <c r="CR87" s="80">
        <f t="shared" si="64"/>
        <v>0</v>
      </c>
      <c r="CS87" s="149">
        <v>1</v>
      </c>
      <c r="CT87" s="160">
        <v>1</v>
      </c>
      <c r="CU87" s="161">
        <f t="shared" si="65"/>
        <v>0</v>
      </c>
    </row>
    <row r="88" spans="1:99" ht="12.75" customHeight="1">
      <c r="A88" s="7">
        <f t="shared" si="66"/>
        <v>10</v>
      </c>
      <c r="B88" s="220"/>
      <c r="C88" s="81" t="e">
        <f t="shared" si="37"/>
        <v>#N/A</v>
      </c>
      <c r="D88" s="96" t="s">
        <v>77</v>
      </c>
      <c r="E88" s="171" t="s">
        <v>75</v>
      </c>
      <c r="F88" s="150"/>
      <c r="G88" s="156"/>
      <c r="H88" s="109">
        <f t="shared" si="35"/>
        <v>5</v>
      </c>
      <c r="I88" s="82">
        <f t="shared" si="36"/>
        <v>17</v>
      </c>
      <c r="J88" s="223"/>
      <c r="P88" s="150">
        <v>1</v>
      </c>
      <c r="Q88" s="183">
        <v>3</v>
      </c>
      <c r="R88" s="83">
        <f t="shared" si="38"/>
        <v>0</v>
      </c>
      <c r="S88" s="150">
        <v>1</v>
      </c>
      <c r="T88" s="183">
        <v>1</v>
      </c>
      <c r="U88" s="83">
        <f t="shared" si="39"/>
        <v>0</v>
      </c>
      <c r="V88" s="150">
        <v>2</v>
      </c>
      <c r="W88" s="183">
        <v>2</v>
      </c>
      <c r="X88" s="83">
        <f t="shared" si="40"/>
        <v>0</v>
      </c>
      <c r="Y88" s="150">
        <v>1</v>
      </c>
      <c r="Z88" s="183">
        <v>2</v>
      </c>
      <c r="AA88" s="83">
        <f t="shared" si="41"/>
        <v>0</v>
      </c>
      <c r="AB88" s="150">
        <v>1</v>
      </c>
      <c r="AC88" s="183">
        <v>3</v>
      </c>
      <c r="AD88" s="83">
        <f t="shared" si="42"/>
        <v>0</v>
      </c>
      <c r="AE88" s="150">
        <v>1</v>
      </c>
      <c r="AF88" s="183">
        <v>1</v>
      </c>
      <c r="AG88" s="83">
        <f t="shared" si="43"/>
        <v>0</v>
      </c>
      <c r="AH88" s="150">
        <v>1</v>
      </c>
      <c r="AI88" s="183">
        <v>2</v>
      </c>
      <c r="AJ88" s="83">
        <f t="shared" si="44"/>
        <v>0</v>
      </c>
      <c r="AK88" s="150">
        <v>1</v>
      </c>
      <c r="AL88" s="183">
        <v>2</v>
      </c>
      <c r="AM88" s="83">
        <f t="shared" si="45"/>
        <v>0</v>
      </c>
      <c r="AN88" s="150">
        <v>1</v>
      </c>
      <c r="AO88" s="162">
        <v>3</v>
      </c>
      <c r="AP88" s="83">
        <f t="shared" si="46"/>
        <v>0</v>
      </c>
      <c r="AQ88" s="150">
        <v>2</v>
      </c>
      <c r="AR88" s="162">
        <v>3</v>
      </c>
      <c r="AS88" s="83">
        <f t="shared" si="47"/>
        <v>0</v>
      </c>
      <c r="AT88" s="150">
        <v>0</v>
      </c>
      <c r="AU88" s="183">
        <v>2</v>
      </c>
      <c r="AV88" s="83">
        <f t="shared" si="48"/>
        <v>0</v>
      </c>
      <c r="AW88" s="150">
        <v>2</v>
      </c>
      <c r="AX88" s="183">
        <v>2</v>
      </c>
      <c r="AY88" s="83">
        <f t="shared" si="49"/>
        <v>0</v>
      </c>
      <c r="AZ88" s="150">
        <v>2</v>
      </c>
      <c r="BA88" s="162">
        <v>3</v>
      </c>
      <c r="BB88" s="83">
        <f t="shared" si="50"/>
        <v>0</v>
      </c>
      <c r="BC88" s="150">
        <v>2</v>
      </c>
      <c r="BD88" s="183">
        <v>1</v>
      </c>
      <c r="BE88" s="83">
        <f t="shared" si="51"/>
        <v>0</v>
      </c>
      <c r="BF88" s="184">
        <v>0</v>
      </c>
      <c r="BG88" s="185">
        <v>2</v>
      </c>
      <c r="BH88" s="83">
        <f t="shared" si="52"/>
        <v>0</v>
      </c>
      <c r="BI88" s="150">
        <v>1</v>
      </c>
      <c r="BJ88" s="162">
        <v>2</v>
      </c>
      <c r="BK88" s="83">
        <f t="shared" si="53"/>
        <v>0</v>
      </c>
      <c r="BL88" s="150">
        <v>2</v>
      </c>
      <c r="BM88" s="162">
        <v>1</v>
      </c>
      <c r="BN88" s="83">
        <f t="shared" si="54"/>
        <v>0</v>
      </c>
      <c r="BO88" s="150">
        <v>1</v>
      </c>
      <c r="BP88" s="183">
        <v>1</v>
      </c>
      <c r="BQ88" s="83">
        <f t="shared" si="55"/>
        <v>0</v>
      </c>
      <c r="BR88" s="150">
        <v>2</v>
      </c>
      <c r="BS88" s="183">
        <v>1</v>
      </c>
      <c r="BT88" s="83">
        <f t="shared" si="56"/>
        <v>0</v>
      </c>
      <c r="BU88" s="150">
        <v>2</v>
      </c>
      <c r="BV88" s="162">
        <v>1</v>
      </c>
      <c r="BW88" s="83">
        <f t="shared" si="57"/>
        <v>0</v>
      </c>
      <c r="BX88" s="191">
        <v>0</v>
      </c>
      <c r="BY88" s="167">
        <v>2</v>
      </c>
      <c r="BZ88" s="83">
        <f t="shared" si="58"/>
        <v>0</v>
      </c>
      <c r="CA88" s="150">
        <v>2</v>
      </c>
      <c r="CB88" s="162">
        <v>2</v>
      </c>
      <c r="CC88" s="83">
        <f t="shared" si="59"/>
        <v>0</v>
      </c>
      <c r="CD88" s="150">
        <v>1</v>
      </c>
      <c r="CE88" s="183">
        <v>1</v>
      </c>
      <c r="CF88" s="83">
        <f t="shared" si="60"/>
        <v>0</v>
      </c>
      <c r="CG88" s="150">
        <v>1</v>
      </c>
      <c r="CH88" s="162">
        <v>2</v>
      </c>
      <c r="CI88" s="83">
        <f t="shared" si="61"/>
        <v>0</v>
      </c>
      <c r="CJ88" s="188">
        <v>1</v>
      </c>
      <c r="CK88" s="189">
        <v>1</v>
      </c>
      <c r="CL88" s="83">
        <f t="shared" si="62"/>
        <v>0</v>
      </c>
      <c r="CM88" s="150">
        <v>1</v>
      </c>
      <c r="CN88" s="183">
        <v>1</v>
      </c>
      <c r="CO88" s="83">
        <f t="shared" si="63"/>
        <v>0</v>
      </c>
      <c r="CP88" s="150">
        <v>1</v>
      </c>
      <c r="CQ88" s="162">
        <v>2</v>
      </c>
      <c r="CR88" s="83">
        <f t="shared" si="64"/>
        <v>0</v>
      </c>
      <c r="CS88" s="150">
        <v>1</v>
      </c>
      <c r="CT88" s="162">
        <v>3</v>
      </c>
      <c r="CU88" s="163">
        <f t="shared" si="65"/>
        <v>0</v>
      </c>
    </row>
    <row r="89" spans="1:99" ht="12.75" customHeight="1">
      <c r="A89" s="7">
        <f t="shared" si="66"/>
        <v>10</v>
      </c>
      <c r="B89" s="220"/>
      <c r="C89" s="79" t="e">
        <f t="shared" si="37"/>
        <v>#N/A</v>
      </c>
      <c r="D89" s="95" t="s">
        <v>71</v>
      </c>
      <c r="E89" s="170" t="s">
        <v>68</v>
      </c>
      <c r="F89" s="149"/>
      <c r="G89" s="111"/>
      <c r="H89" s="108">
        <f t="shared" si="35"/>
        <v>16</v>
      </c>
      <c r="I89" s="1">
        <f t="shared" si="36"/>
        <v>1</v>
      </c>
      <c r="J89" s="223"/>
      <c r="P89" s="149">
        <v>3</v>
      </c>
      <c r="Q89" s="178">
        <v>1</v>
      </c>
      <c r="R89" s="80">
        <f t="shared" si="38"/>
        <v>0</v>
      </c>
      <c r="S89" s="149">
        <v>2</v>
      </c>
      <c r="T89" s="178">
        <v>2</v>
      </c>
      <c r="U89" s="80">
        <f t="shared" si="39"/>
        <v>0</v>
      </c>
      <c r="V89" s="149">
        <v>2</v>
      </c>
      <c r="W89" s="178">
        <v>2</v>
      </c>
      <c r="X89" s="80">
        <f t="shared" si="40"/>
        <v>0</v>
      </c>
      <c r="Y89" s="149">
        <v>1</v>
      </c>
      <c r="Z89" s="178">
        <v>1</v>
      </c>
      <c r="AA89" s="80">
        <f t="shared" si="41"/>
        <v>0</v>
      </c>
      <c r="AB89" s="149">
        <v>3</v>
      </c>
      <c r="AC89" s="178">
        <v>2</v>
      </c>
      <c r="AD89" s="80">
        <f t="shared" si="42"/>
        <v>0</v>
      </c>
      <c r="AE89" s="149">
        <v>2</v>
      </c>
      <c r="AF89" s="178">
        <v>2</v>
      </c>
      <c r="AG89" s="80">
        <f t="shared" si="43"/>
        <v>0</v>
      </c>
      <c r="AH89" s="149">
        <v>1</v>
      </c>
      <c r="AI89" s="178">
        <v>2</v>
      </c>
      <c r="AJ89" s="80">
        <f t="shared" si="44"/>
        <v>0</v>
      </c>
      <c r="AK89" s="149">
        <v>1</v>
      </c>
      <c r="AL89" s="178">
        <v>2</v>
      </c>
      <c r="AM89" s="80">
        <f t="shared" si="45"/>
        <v>0</v>
      </c>
      <c r="AN89" s="149">
        <v>1</v>
      </c>
      <c r="AO89" s="160">
        <v>3</v>
      </c>
      <c r="AP89" s="80">
        <f t="shared" si="46"/>
        <v>0</v>
      </c>
      <c r="AQ89" s="149">
        <v>1</v>
      </c>
      <c r="AR89" s="160">
        <v>2</v>
      </c>
      <c r="AS89" s="80">
        <f t="shared" si="47"/>
        <v>0</v>
      </c>
      <c r="AT89" s="149">
        <v>1</v>
      </c>
      <c r="AU89" s="178">
        <v>3</v>
      </c>
      <c r="AV89" s="80">
        <f t="shared" si="48"/>
        <v>0</v>
      </c>
      <c r="AW89" s="149">
        <v>2</v>
      </c>
      <c r="AX89" s="178">
        <v>1</v>
      </c>
      <c r="AY89" s="80">
        <f t="shared" si="49"/>
        <v>0</v>
      </c>
      <c r="AZ89" s="149">
        <v>1</v>
      </c>
      <c r="BA89" s="160">
        <v>2</v>
      </c>
      <c r="BB89" s="80">
        <f t="shared" si="50"/>
        <v>0</v>
      </c>
      <c r="BC89" s="149">
        <v>1</v>
      </c>
      <c r="BD89" s="178">
        <v>3</v>
      </c>
      <c r="BE89" s="80">
        <f t="shared" si="51"/>
        <v>0</v>
      </c>
      <c r="BF89" s="179">
        <v>1</v>
      </c>
      <c r="BG89" s="180">
        <v>2</v>
      </c>
      <c r="BH89" s="80">
        <f t="shared" si="52"/>
        <v>0</v>
      </c>
      <c r="BI89" s="149">
        <v>2</v>
      </c>
      <c r="BJ89" s="160">
        <v>2</v>
      </c>
      <c r="BK89" s="80">
        <f t="shared" si="53"/>
        <v>0</v>
      </c>
      <c r="BL89" s="149">
        <v>2</v>
      </c>
      <c r="BM89" s="160">
        <v>1</v>
      </c>
      <c r="BN89" s="80">
        <f t="shared" si="54"/>
        <v>0</v>
      </c>
      <c r="BO89" s="149">
        <v>2</v>
      </c>
      <c r="BP89" s="178">
        <v>2</v>
      </c>
      <c r="BQ89" s="80">
        <f t="shared" si="55"/>
        <v>0</v>
      </c>
      <c r="BR89" s="149">
        <v>1</v>
      </c>
      <c r="BS89" s="178">
        <v>3</v>
      </c>
      <c r="BT89" s="80">
        <f t="shared" si="56"/>
        <v>0</v>
      </c>
      <c r="BU89" s="149">
        <v>1</v>
      </c>
      <c r="BV89" s="160">
        <v>2</v>
      </c>
      <c r="BW89" s="80">
        <f t="shared" si="57"/>
        <v>0</v>
      </c>
      <c r="BX89" s="190">
        <v>1</v>
      </c>
      <c r="BY89" s="160">
        <v>2</v>
      </c>
      <c r="BZ89" s="80">
        <f t="shared" si="58"/>
        <v>0</v>
      </c>
      <c r="CA89" s="149">
        <v>1</v>
      </c>
      <c r="CB89" s="160">
        <v>3</v>
      </c>
      <c r="CC89" s="80">
        <f t="shared" si="59"/>
        <v>0</v>
      </c>
      <c r="CD89" s="149">
        <v>1</v>
      </c>
      <c r="CE89" s="178">
        <v>1</v>
      </c>
      <c r="CF89" s="80">
        <f t="shared" si="60"/>
        <v>0</v>
      </c>
      <c r="CG89" s="149">
        <v>0</v>
      </c>
      <c r="CH89" s="160">
        <v>2</v>
      </c>
      <c r="CI89" s="80">
        <f t="shared" si="61"/>
        <v>0</v>
      </c>
      <c r="CJ89" s="149">
        <v>1</v>
      </c>
      <c r="CK89" s="160">
        <v>2</v>
      </c>
      <c r="CL89" s="80">
        <f t="shared" si="62"/>
        <v>0</v>
      </c>
      <c r="CM89" s="149">
        <v>1</v>
      </c>
      <c r="CN89" s="178">
        <v>3</v>
      </c>
      <c r="CO89" s="80">
        <f t="shared" si="63"/>
        <v>0</v>
      </c>
      <c r="CP89" s="149">
        <v>1</v>
      </c>
      <c r="CQ89" s="160">
        <v>2</v>
      </c>
      <c r="CR89" s="80">
        <f t="shared" si="64"/>
        <v>0</v>
      </c>
      <c r="CS89" s="149">
        <v>2</v>
      </c>
      <c r="CT89" s="160">
        <v>4</v>
      </c>
      <c r="CU89" s="161">
        <f t="shared" si="65"/>
        <v>0</v>
      </c>
    </row>
    <row r="90" spans="1:99" ht="12.75" customHeight="1">
      <c r="A90" s="7">
        <f t="shared" si="66"/>
        <v>10</v>
      </c>
      <c r="B90" s="220"/>
      <c r="C90" s="81" t="e">
        <f t="shared" si="37"/>
        <v>#N/A</v>
      </c>
      <c r="D90" s="96" t="s">
        <v>79</v>
      </c>
      <c r="E90" s="171" t="s">
        <v>80</v>
      </c>
      <c r="F90" s="150"/>
      <c r="G90" s="156"/>
      <c r="H90" s="109">
        <f t="shared" si="35"/>
        <v>2</v>
      </c>
      <c r="I90" s="82">
        <f t="shared" si="36"/>
        <v>3</v>
      </c>
      <c r="J90" s="223"/>
      <c r="P90" s="150">
        <v>1</v>
      </c>
      <c r="Q90" s="183">
        <v>3</v>
      </c>
      <c r="R90" s="83">
        <f t="shared" si="38"/>
        <v>0</v>
      </c>
      <c r="S90" s="150">
        <v>2</v>
      </c>
      <c r="T90" s="183">
        <v>2</v>
      </c>
      <c r="U90" s="83">
        <f t="shared" si="39"/>
        <v>0</v>
      </c>
      <c r="V90" s="150">
        <v>2</v>
      </c>
      <c r="W90" s="183">
        <v>1</v>
      </c>
      <c r="X90" s="83">
        <f t="shared" si="40"/>
        <v>0</v>
      </c>
      <c r="Y90" s="150">
        <v>1</v>
      </c>
      <c r="Z90" s="183">
        <v>0</v>
      </c>
      <c r="AA90" s="83">
        <f t="shared" si="41"/>
        <v>0</v>
      </c>
      <c r="AB90" s="150">
        <v>2</v>
      </c>
      <c r="AC90" s="183">
        <v>1</v>
      </c>
      <c r="AD90" s="83">
        <f t="shared" si="42"/>
        <v>0</v>
      </c>
      <c r="AE90" s="150">
        <v>1</v>
      </c>
      <c r="AF90" s="183">
        <v>1</v>
      </c>
      <c r="AG90" s="83">
        <f t="shared" si="43"/>
        <v>0</v>
      </c>
      <c r="AH90" s="150">
        <v>1</v>
      </c>
      <c r="AI90" s="183">
        <v>1</v>
      </c>
      <c r="AJ90" s="83">
        <f t="shared" si="44"/>
        <v>0</v>
      </c>
      <c r="AK90" s="150">
        <v>2</v>
      </c>
      <c r="AL90" s="183">
        <v>1</v>
      </c>
      <c r="AM90" s="83">
        <f t="shared" si="45"/>
        <v>0</v>
      </c>
      <c r="AN90" s="150">
        <v>2</v>
      </c>
      <c r="AO90" s="162">
        <v>1</v>
      </c>
      <c r="AP90" s="83">
        <f t="shared" si="46"/>
        <v>0</v>
      </c>
      <c r="AQ90" s="150">
        <v>2</v>
      </c>
      <c r="AR90" s="162">
        <v>1</v>
      </c>
      <c r="AS90" s="83">
        <f t="shared" si="47"/>
        <v>0</v>
      </c>
      <c r="AT90" s="150">
        <v>2</v>
      </c>
      <c r="AU90" s="183">
        <v>2</v>
      </c>
      <c r="AV90" s="83">
        <f t="shared" si="48"/>
        <v>0</v>
      </c>
      <c r="AW90" s="150">
        <v>2</v>
      </c>
      <c r="AX90" s="183">
        <v>1</v>
      </c>
      <c r="AY90" s="83">
        <f t="shared" si="49"/>
        <v>0</v>
      </c>
      <c r="AZ90" s="150">
        <v>2</v>
      </c>
      <c r="BA90" s="162">
        <v>1</v>
      </c>
      <c r="BB90" s="83">
        <f t="shared" si="50"/>
        <v>0</v>
      </c>
      <c r="BC90" s="150">
        <v>2</v>
      </c>
      <c r="BD90" s="183">
        <v>1</v>
      </c>
      <c r="BE90" s="83">
        <f t="shared" si="51"/>
        <v>0</v>
      </c>
      <c r="BF90" s="184">
        <v>1</v>
      </c>
      <c r="BG90" s="185">
        <v>1</v>
      </c>
      <c r="BH90" s="83">
        <f t="shared" si="52"/>
        <v>0</v>
      </c>
      <c r="BI90" s="150">
        <v>1</v>
      </c>
      <c r="BJ90" s="162">
        <v>1</v>
      </c>
      <c r="BK90" s="83">
        <f t="shared" si="53"/>
        <v>0</v>
      </c>
      <c r="BL90" s="150">
        <v>2</v>
      </c>
      <c r="BM90" s="162">
        <v>1</v>
      </c>
      <c r="BN90" s="83">
        <f t="shared" si="54"/>
        <v>0</v>
      </c>
      <c r="BO90" s="150">
        <v>1</v>
      </c>
      <c r="BP90" s="183">
        <v>1</v>
      </c>
      <c r="BQ90" s="83">
        <f t="shared" si="55"/>
        <v>0</v>
      </c>
      <c r="BR90" s="150">
        <v>2</v>
      </c>
      <c r="BS90" s="183">
        <v>1</v>
      </c>
      <c r="BT90" s="83">
        <f t="shared" si="56"/>
        <v>0</v>
      </c>
      <c r="BU90" s="150">
        <v>2</v>
      </c>
      <c r="BV90" s="162">
        <v>1</v>
      </c>
      <c r="BW90" s="83">
        <f t="shared" si="57"/>
        <v>0</v>
      </c>
      <c r="BX90" s="191">
        <v>1</v>
      </c>
      <c r="BY90" s="167">
        <v>1</v>
      </c>
      <c r="BZ90" s="83">
        <f t="shared" si="58"/>
        <v>0</v>
      </c>
      <c r="CA90" s="150">
        <v>2</v>
      </c>
      <c r="CB90" s="162">
        <v>1</v>
      </c>
      <c r="CC90" s="83">
        <f t="shared" si="59"/>
        <v>0</v>
      </c>
      <c r="CD90" s="150">
        <v>2</v>
      </c>
      <c r="CE90" s="183">
        <v>1</v>
      </c>
      <c r="CF90" s="83">
        <f t="shared" si="60"/>
        <v>0</v>
      </c>
      <c r="CG90" s="150">
        <v>1</v>
      </c>
      <c r="CH90" s="162">
        <v>4</v>
      </c>
      <c r="CI90" s="83">
        <f t="shared" si="61"/>
        <v>0</v>
      </c>
      <c r="CJ90" s="188">
        <v>2</v>
      </c>
      <c r="CK90" s="189">
        <v>1</v>
      </c>
      <c r="CL90" s="83">
        <f t="shared" si="62"/>
        <v>0</v>
      </c>
      <c r="CM90" s="150">
        <v>2</v>
      </c>
      <c r="CN90" s="183">
        <v>0</v>
      </c>
      <c r="CO90" s="83">
        <f t="shared" si="63"/>
        <v>0</v>
      </c>
      <c r="CP90" s="150">
        <v>2</v>
      </c>
      <c r="CQ90" s="162">
        <v>1</v>
      </c>
      <c r="CR90" s="83">
        <f t="shared" si="64"/>
        <v>0</v>
      </c>
      <c r="CS90" s="150">
        <v>1</v>
      </c>
      <c r="CT90" s="162">
        <v>1</v>
      </c>
      <c r="CU90" s="163">
        <f t="shared" si="65"/>
        <v>0</v>
      </c>
    </row>
    <row r="91" spans="1:99" ht="12.75" customHeight="1">
      <c r="A91" s="7">
        <f t="shared" si="66"/>
        <v>10</v>
      </c>
      <c r="B91" s="220"/>
      <c r="C91" s="79" t="e">
        <f t="shared" si="37"/>
        <v>#N/A</v>
      </c>
      <c r="D91" s="95" t="s">
        <v>110</v>
      </c>
      <c r="E91" s="170" t="s">
        <v>78</v>
      </c>
      <c r="F91" s="149"/>
      <c r="G91" s="111"/>
      <c r="H91" s="108">
        <f t="shared" si="35"/>
        <v>15</v>
      </c>
      <c r="I91" s="1">
        <f t="shared" si="36"/>
        <v>4</v>
      </c>
      <c r="J91" s="223"/>
      <c r="P91" s="149">
        <v>1</v>
      </c>
      <c r="Q91" s="178">
        <v>3</v>
      </c>
      <c r="R91" s="80">
        <f t="shared" si="38"/>
        <v>0</v>
      </c>
      <c r="S91" s="149">
        <v>1</v>
      </c>
      <c r="T91" s="178">
        <v>2</v>
      </c>
      <c r="U91" s="80">
        <f t="shared" si="39"/>
        <v>0</v>
      </c>
      <c r="V91" s="149">
        <v>1</v>
      </c>
      <c r="W91" s="178">
        <v>1</v>
      </c>
      <c r="X91" s="80">
        <f t="shared" si="40"/>
        <v>0</v>
      </c>
      <c r="Y91" s="149">
        <v>1</v>
      </c>
      <c r="Z91" s="178">
        <v>3</v>
      </c>
      <c r="AA91" s="80">
        <f t="shared" si="41"/>
        <v>0</v>
      </c>
      <c r="AB91" s="149">
        <v>2</v>
      </c>
      <c r="AC91" s="178">
        <v>1</v>
      </c>
      <c r="AD91" s="80">
        <f t="shared" si="42"/>
        <v>0</v>
      </c>
      <c r="AE91" s="149">
        <v>1</v>
      </c>
      <c r="AF91" s="178">
        <v>2</v>
      </c>
      <c r="AG91" s="80">
        <f t="shared" si="43"/>
        <v>0</v>
      </c>
      <c r="AH91" s="149">
        <v>2</v>
      </c>
      <c r="AI91" s="178">
        <v>2</v>
      </c>
      <c r="AJ91" s="80">
        <f t="shared" si="44"/>
        <v>0</v>
      </c>
      <c r="AK91" s="149">
        <v>1</v>
      </c>
      <c r="AL91" s="178">
        <v>1</v>
      </c>
      <c r="AM91" s="80">
        <f t="shared" si="45"/>
        <v>0</v>
      </c>
      <c r="AN91" s="149">
        <v>0</v>
      </c>
      <c r="AO91" s="160">
        <v>3</v>
      </c>
      <c r="AP91" s="80">
        <f t="shared" si="46"/>
        <v>0</v>
      </c>
      <c r="AQ91" s="149">
        <v>0</v>
      </c>
      <c r="AR91" s="160">
        <v>2</v>
      </c>
      <c r="AS91" s="80">
        <f t="shared" si="47"/>
        <v>0</v>
      </c>
      <c r="AT91" s="149">
        <v>1</v>
      </c>
      <c r="AU91" s="178">
        <v>2</v>
      </c>
      <c r="AV91" s="80">
        <f t="shared" si="48"/>
        <v>0</v>
      </c>
      <c r="AW91" s="149">
        <v>0</v>
      </c>
      <c r="AX91" s="178">
        <v>2</v>
      </c>
      <c r="AY91" s="80">
        <f t="shared" si="49"/>
        <v>0</v>
      </c>
      <c r="AZ91" s="149">
        <v>0</v>
      </c>
      <c r="BA91" s="160">
        <v>2</v>
      </c>
      <c r="BB91" s="80">
        <f t="shared" si="50"/>
        <v>0</v>
      </c>
      <c r="BC91" s="149">
        <v>2</v>
      </c>
      <c r="BD91" s="178">
        <v>1</v>
      </c>
      <c r="BE91" s="80">
        <f t="shared" si="51"/>
        <v>0</v>
      </c>
      <c r="BF91" s="179">
        <v>1</v>
      </c>
      <c r="BG91" s="180">
        <v>2</v>
      </c>
      <c r="BH91" s="80">
        <f t="shared" si="52"/>
        <v>0</v>
      </c>
      <c r="BI91" s="149">
        <v>2</v>
      </c>
      <c r="BJ91" s="160">
        <v>1</v>
      </c>
      <c r="BK91" s="80">
        <f t="shared" si="53"/>
        <v>0</v>
      </c>
      <c r="BL91" s="149">
        <v>1</v>
      </c>
      <c r="BM91" s="160">
        <v>1</v>
      </c>
      <c r="BN91" s="80">
        <f t="shared" si="54"/>
        <v>0</v>
      </c>
      <c r="BO91" s="149">
        <v>1</v>
      </c>
      <c r="BP91" s="178">
        <v>2</v>
      </c>
      <c r="BQ91" s="80">
        <f t="shared" si="55"/>
        <v>0</v>
      </c>
      <c r="BR91" s="149">
        <v>2</v>
      </c>
      <c r="BS91" s="178">
        <v>1</v>
      </c>
      <c r="BT91" s="80">
        <f t="shared" si="56"/>
        <v>0</v>
      </c>
      <c r="BU91" s="149">
        <v>1</v>
      </c>
      <c r="BV91" s="160">
        <v>2</v>
      </c>
      <c r="BW91" s="80">
        <f t="shared" si="57"/>
        <v>0</v>
      </c>
      <c r="BX91" s="190">
        <v>0</v>
      </c>
      <c r="BY91" s="160">
        <v>1</v>
      </c>
      <c r="BZ91" s="80">
        <f t="shared" si="58"/>
        <v>0</v>
      </c>
      <c r="CA91" s="149">
        <v>1</v>
      </c>
      <c r="CB91" s="160">
        <v>2</v>
      </c>
      <c r="CC91" s="80">
        <f t="shared" si="59"/>
        <v>0</v>
      </c>
      <c r="CD91" s="149">
        <v>2</v>
      </c>
      <c r="CE91" s="178">
        <v>1</v>
      </c>
      <c r="CF91" s="80">
        <f t="shared" si="60"/>
        <v>0</v>
      </c>
      <c r="CG91" s="149">
        <v>0</v>
      </c>
      <c r="CH91" s="160">
        <v>1</v>
      </c>
      <c r="CI91" s="80">
        <f t="shared" si="61"/>
        <v>0</v>
      </c>
      <c r="CJ91" s="149">
        <v>1</v>
      </c>
      <c r="CK91" s="160">
        <v>2</v>
      </c>
      <c r="CL91" s="80">
        <f t="shared" si="62"/>
        <v>0</v>
      </c>
      <c r="CM91" s="149">
        <v>0</v>
      </c>
      <c r="CN91" s="178">
        <v>1</v>
      </c>
      <c r="CO91" s="80">
        <f t="shared" si="63"/>
        <v>0</v>
      </c>
      <c r="CP91" s="149">
        <v>1</v>
      </c>
      <c r="CQ91" s="160">
        <v>2</v>
      </c>
      <c r="CR91" s="80">
        <f t="shared" si="64"/>
        <v>0</v>
      </c>
      <c r="CS91" s="149">
        <v>3</v>
      </c>
      <c r="CT91" s="160">
        <v>2</v>
      </c>
      <c r="CU91" s="161">
        <f t="shared" si="65"/>
        <v>0</v>
      </c>
    </row>
    <row r="92" spans="1:99" ht="13.5" customHeight="1">
      <c r="A92" s="7">
        <f t="shared" si="66"/>
        <v>10</v>
      </c>
      <c r="B92" s="221"/>
      <c r="C92" s="84" t="e">
        <f t="shared" si="37"/>
        <v>#N/A</v>
      </c>
      <c r="D92" s="97" t="s">
        <v>108</v>
      </c>
      <c r="E92" s="107" t="s">
        <v>76</v>
      </c>
      <c r="F92" s="151"/>
      <c r="G92" s="157"/>
      <c r="H92" s="110">
        <f t="shared" si="35"/>
        <v>8</v>
      </c>
      <c r="I92" s="85">
        <f t="shared" si="36"/>
        <v>6</v>
      </c>
      <c r="J92" s="224"/>
      <c r="K92" s="86"/>
      <c r="L92" s="86"/>
      <c r="M92" s="86"/>
      <c r="N92" s="86"/>
      <c r="O92" s="86"/>
      <c r="P92" s="151">
        <v>1</v>
      </c>
      <c r="Q92" s="153">
        <v>3</v>
      </c>
      <c r="R92" s="87">
        <f t="shared" si="38"/>
        <v>0</v>
      </c>
      <c r="S92" s="151">
        <v>0</v>
      </c>
      <c r="T92" s="153">
        <v>1</v>
      </c>
      <c r="U92" s="87">
        <f t="shared" si="39"/>
        <v>0</v>
      </c>
      <c r="V92" s="151">
        <v>1</v>
      </c>
      <c r="W92" s="153">
        <v>2</v>
      </c>
      <c r="X92" s="87">
        <f t="shared" si="40"/>
        <v>0</v>
      </c>
      <c r="Y92" s="151">
        <v>1</v>
      </c>
      <c r="Z92" s="153">
        <v>1</v>
      </c>
      <c r="AA92" s="87">
        <f t="shared" si="41"/>
        <v>0</v>
      </c>
      <c r="AB92" s="151">
        <v>1</v>
      </c>
      <c r="AC92" s="153">
        <v>3</v>
      </c>
      <c r="AD92" s="87">
        <f t="shared" si="42"/>
        <v>0</v>
      </c>
      <c r="AE92" s="151">
        <v>0</v>
      </c>
      <c r="AF92" s="153">
        <v>2</v>
      </c>
      <c r="AG92" s="87">
        <f t="shared" si="43"/>
        <v>0</v>
      </c>
      <c r="AH92" s="151">
        <v>1</v>
      </c>
      <c r="AI92" s="153">
        <v>2</v>
      </c>
      <c r="AJ92" s="87">
        <f t="shared" si="44"/>
        <v>0</v>
      </c>
      <c r="AK92" s="151">
        <v>1</v>
      </c>
      <c r="AL92" s="153">
        <v>2</v>
      </c>
      <c r="AM92" s="87">
        <f t="shared" si="45"/>
        <v>0</v>
      </c>
      <c r="AN92" s="151">
        <v>1</v>
      </c>
      <c r="AO92" s="153">
        <v>1</v>
      </c>
      <c r="AP92" s="87">
        <f t="shared" si="46"/>
        <v>0</v>
      </c>
      <c r="AQ92" s="151">
        <v>1</v>
      </c>
      <c r="AR92" s="153">
        <v>3</v>
      </c>
      <c r="AS92" s="87">
        <f t="shared" si="47"/>
        <v>0</v>
      </c>
      <c r="AT92" s="151">
        <v>0</v>
      </c>
      <c r="AU92" s="153">
        <v>2</v>
      </c>
      <c r="AV92" s="87">
        <f t="shared" si="48"/>
        <v>0</v>
      </c>
      <c r="AW92" s="151">
        <v>1</v>
      </c>
      <c r="AX92" s="153">
        <v>3</v>
      </c>
      <c r="AY92" s="87">
        <f t="shared" si="49"/>
        <v>0</v>
      </c>
      <c r="AZ92" s="151">
        <v>1</v>
      </c>
      <c r="BA92" s="153">
        <v>3</v>
      </c>
      <c r="BB92" s="87">
        <f t="shared" si="50"/>
        <v>0</v>
      </c>
      <c r="BC92" s="151">
        <v>2</v>
      </c>
      <c r="BD92" s="153">
        <v>2</v>
      </c>
      <c r="BE92" s="87">
        <f t="shared" si="51"/>
        <v>0</v>
      </c>
      <c r="BF92" s="192">
        <v>0</v>
      </c>
      <c r="BG92" s="193">
        <v>3</v>
      </c>
      <c r="BH92" s="87">
        <f t="shared" si="52"/>
        <v>0</v>
      </c>
      <c r="BI92" s="151">
        <v>1</v>
      </c>
      <c r="BJ92" s="153">
        <v>1</v>
      </c>
      <c r="BK92" s="87">
        <f t="shared" si="53"/>
        <v>0</v>
      </c>
      <c r="BL92" s="151">
        <v>1</v>
      </c>
      <c r="BM92" s="153">
        <v>0</v>
      </c>
      <c r="BN92" s="87">
        <f t="shared" si="54"/>
        <v>0</v>
      </c>
      <c r="BO92" s="151">
        <v>0</v>
      </c>
      <c r="BP92" s="153">
        <v>2</v>
      </c>
      <c r="BQ92" s="87">
        <f t="shared" si="55"/>
        <v>0</v>
      </c>
      <c r="BR92" s="151">
        <v>2</v>
      </c>
      <c r="BS92" s="153">
        <v>2</v>
      </c>
      <c r="BT92" s="87">
        <f t="shared" si="56"/>
        <v>0</v>
      </c>
      <c r="BU92" s="151">
        <v>1</v>
      </c>
      <c r="BV92" s="153">
        <v>2</v>
      </c>
      <c r="BW92" s="87">
        <f t="shared" si="57"/>
        <v>0</v>
      </c>
      <c r="BX92" s="198">
        <v>0</v>
      </c>
      <c r="BY92" s="101">
        <v>2</v>
      </c>
      <c r="BZ92" s="87">
        <f t="shared" si="58"/>
        <v>0</v>
      </c>
      <c r="CA92" s="151">
        <v>2</v>
      </c>
      <c r="CB92" s="153">
        <v>2</v>
      </c>
      <c r="CC92" s="87">
        <f t="shared" si="59"/>
        <v>0</v>
      </c>
      <c r="CD92" s="151">
        <v>0</v>
      </c>
      <c r="CE92" s="153">
        <v>1</v>
      </c>
      <c r="CF92" s="87">
        <f t="shared" si="60"/>
        <v>0</v>
      </c>
      <c r="CG92" s="151">
        <v>1</v>
      </c>
      <c r="CH92" s="153">
        <v>3</v>
      </c>
      <c r="CI92" s="87">
        <f t="shared" si="61"/>
        <v>0</v>
      </c>
      <c r="CJ92" s="196">
        <v>1</v>
      </c>
      <c r="CK92" s="197">
        <v>1</v>
      </c>
      <c r="CL92" s="87">
        <f t="shared" si="62"/>
        <v>0</v>
      </c>
      <c r="CM92" s="151">
        <v>1</v>
      </c>
      <c r="CN92" s="153">
        <v>2</v>
      </c>
      <c r="CO92" s="87">
        <f t="shared" si="63"/>
        <v>0</v>
      </c>
      <c r="CP92" s="151">
        <v>1</v>
      </c>
      <c r="CQ92" s="153">
        <v>2</v>
      </c>
      <c r="CR92" s="87">
        <f t="shared" si="64"/>
        <v>0</v>
      </c>
      <c r="CS92" s="151">
        <v>1</v>
      </c>
      <c r="CT92" s="153">
        <v>1</v>
      </c>
      <c r="CU92" s="164">
        <f t="shared" si="65"/>
        <v>0</v>
      </c>
    </row>
    <row r="93" spans="1:99" ht="12.75" customHeight="1">
      <c r="A93" s="7">
        <f t="shared" si="66"/>
        <v>11</v>
      </c>
      <c r="B93" s="231">
        <v>11</v>
      </c>
      <c r="C93" s="141" t="e">
        <f t="shared" si="37"/>
        <v>#N/A</v>
      </c>
      <c r="D93" s="96" t="s">
        <v>68</v>
      </c>
      <c r="E93" s="117" t="s">
        <v>67</v>
      </c>
      <c r="F93" s="150"/>
      <c r="G93" s="156"/>
      <c r="H93" s="118">
        <f t="shared" si="35"/>
        <v>1</v>
      </c>
      <c r="I93" s="119">
        <f t="shared" si="36"/>
        <v>11</v>
      </c>
      <c r="J93" s="222" t="str">
        <f>IF(SUM(H93:I101)&lt;&gt;171,"F e h l e r","")</f>
        <v/>
      </c>
      <c r="K93" s="115"/>
      <c r="L93" s="115"/>
      <c r="M93" s="115"/>
      <c r="N93" s="115"/>
      <c r="O93" s="115"/>
      <c r="P93" s="150">
        <v>1</v>
      </c>
      <c r="Q93" s="183">
        <v>3</v>
      </c>
      <c r="R93" s="120">
        <f t="shared" si="38"/>
        <v>0</v>
      </c>
      <c r="S93" s="150">
        <v>3</v>
      </c>
      <c r="T93" s="183">
        <v>2</v>
      </c>
      <c r="U93" s="120">
        <f t="shared" si="39"/>
        <v>0</v>
      </c>
      <c r="V93" s="150">
        <v>3</v>
      </c>
      <c r="W93" s="183">
        <v>2</v>
      </c>
      <c r="X93" s="120">
        <f t="shared" si="40"/>
        <v>0</v>
      </c>
      <c r="Y93" s="150">
        <v>2</v>
      </c>
      <c r="Z93" s="183">
        <v>2</v>
      </c>
      <c r="AA93" s="120">
        <f t="shared" si="41"/>
        <v>0</v>
      </c>
      <c r="AB93" s="150">
        <v>3</v>
      </c>
      <c r="AC93" s="183">
        <v>2</v>
      </c>
      <c r="AD93" s="120">
        <f t="shared" si="42"/>
        <v>0</v>
      </c>
      <c r="AE93" s="150">
        <v>2</v>
      </c>
      <c r="AF93" s="183">
        <v>1</v>
      </c>
      <c r="AG93" s="120">
        <f t="shared" si="43"/>
        <v>0</v>
      </c>
      <c r="AH93" s="150">
        <v>2</v>
      </c>
      <c r="AI93" s="183">
        <v>1</v>
      </c>
      <c r="AJ93" s="120">
        <f t="shared" si="44"/>
        <v>0</v>
      </c>
      <c r="AK93" s="150">
        <v>1</v>
      </c>
      <c r="AL93" s="183">
        <v>1</v>
      </c>
      <c r="AM93" s="120">
        <f t="shared" si="45"/>
        <v>0</v>
      </c>
      <c r="AN93" s="150">
        <v>3</v>
      </c>
      <c r="AO93" s="162">
        <v>1</v>
      </c>
      <c r="AP93" s="120">
        <f t="shared" si="46"/>
        <v>0</v>
      </c>
      <c r="AQ93" s="150">
        <v>3</v>
      </c>
      <c r="AR93" s="162">
        <v>2</v>
      </c>
      <c r="AS93" s="120">
        <f t="shared" si="47"/>
        <v>0</v>
      </c>
      <c r="AT93" s="150">
        <v>2</v>
      </c>
      <c r="AU93" s="183">
        <v>2</v>
      </c>
      <c r="AV93" s="120">
        <f t="shared" si="48"/>
        <v>0</v>
      </c>
      <c r="AW93" s="150">
        <v>3</v>
      </c>
      <c r="AX93" s="183">
        <v>2</v>
      </c>
      <c r="AY93" s="120">
        <f t="shared" si="49"/>
        <v>0</v>
      </c>
      <c r="AZ93" s="150">
        <v>3</v>
      </c>
      <c r="BA93" s="162">
        <v>2</v>
      </c>
      <c r="BB93" s="120">
        <f t="shared" si="50"/>
        <v>0</v>
      </c>
      <c r="BC93" s="150">
        <v>2</v>
      </c>
      <c r="BD93" s="183">
        <v>1</v>
      </c>
      <c r="BE93" s="120">
        <f t="shared" si="51"/>
        <v>0</v>
      </c>
      <c r="BF93" s="184">
        <v>2</v>
      </c>
      <c r="BG93" s="185">
        <v>2</v>
      </c>
      <c r="BH93" s="120">
        <f t="shared" si="52"/>
        <v>0</v>
      </c>
      <c r="BI93" s="150">
        <v>3</v>
      </c>
      <c r="BJ93" s="162">
        <v>2</v>
      </c>
      <c r="BK93" s="120">
        <f t="shared" si="53"/>
        <v>0</v>
      </c>
      <c r="BL93" s="150">
        <v>3</v>
      </c>
      <c r="BM93" s="162">
        <v>2</v>
      </c>
      <c r="BN93" s="120">
        <f t="shared" si="54"/>
        <v>0</v>
      </c>
      <c r="BO93" s="150">
        <v>2</v>
      </c>
      <c r="BP93" s="183">
        <v>1</v>
      </c>
      <c r="BQ93" s="120">
        <f t="shared" si="55"/>
        <v>0</v>
      </c>
      <c r="BR93" s="150">
        <v>2</v>
      </c>
      <c r="BS93" s="183">
        <v>1</v>
      </c>
      <c r="BT93" s="120">
        <f t="shared" si="56"/>
        <v>0</v>
      </c>
      <c r="BU93" s="150">
        <v>2</v>
      </c>
      <c r="BV93" s="162">
        <v>1</v>
      </c>
      <c r="BW93" s="120">
        <f t="shared" si="57"/>
        <v>0</v>
      </c>
      <c r="BX93" s="191">
        <v>2</v>
      </c>
      <c r="BY93" s="167">
        <v>1</v>
      </c>
      <c r="BZ93" s="120">
        <f t="shared" si="58"/>
        <v>0</v>
      </c>
      <c r="CA93" s="150">
        <v>3</v>
      </c>
      <c r="CB93" s="162">
        <v>1</v>
      </c>
      <c r="CC93" s="120">
        <f t="shared" si="59"/>
        <v>0</v>
      </c>
      <c r="CD93" s="150">
        <v>2</v>
      </c>
      <c r="CE93" s="183">
        <v>2</v>
      </c>
      <c r="CF93" s="120">
        <f t="shared" si="60"/>
        <v>0</v>
      </c>
      <c r="CG93" s="150">
        <v>1</v>
      </c>
      <c r="CH93" s="162">
        <v>1</v>
      </c>
      <c r="CI93" s="120">
        <f t="shared" si="61"/>
        <v>0</v>
      </c>
      <c r="CJ93" s="188">
        <v>1</v>
      </c>
      <c r="CK93" s="189">
        <v>1</v>
      </c>
      <c r="CL93" s="120">
        <f t="shared" si="62"/>
        <v>0</v>
      </c>
      <c r="CM93" s="150">
        <v>1</v>
      </c>
      <c r="CN93" s="183">
        <v>1</v>
      </c>
      <c r="CO93" s="120">
        <f t="shared" si="63"/>
        <v>0</v>
      </c>
      <c r="CP93" s="150">
        <v>2</v>
      </c>
      <c r="CQ93" s="162">
        <v>1</v>
      </c>
      <c r="CR93" s="120">
        <f t="shared" si="64"/>
        <v>0</v>
      </c>
      <c r="CS93" s="150">
        <v>3</v>
      </c>
      <c r="CT93" s="162">
        <v>1</v>
      </c>
      <c r="CU93" s="165">
        <f t="shared" si="65"/>
        <v>0</v>
      </c>
    </row>
    <row r="94" spans="1:99" ht="12.75" customHeight="1">
      <c r="A94" s="7">
        <f t="shared" si="66"/>
        <v>11</v>
      </c>
      <c r="B94" s="220"/>
      <c r="C94" s="79" t="e">
        <f t="shared" si="37"/>
        <v>#N/A</v>
      </c>
      <c r="D94" s="95" t="s">
        <v>78</v>
      </c>
      <c r="E94" s="170" t="s">
        <v>74</v>
      </c>
      <c r="F94" s="149"/>
      <c r="G94" s="111"/>
      <c r="H94" s="108">
        <f t="shared" si="35"/>
        <v>4</v>
      </c>
      <c r="I94" s="1">
        <f t="shared" si="36"/>
        <v>18</v>
      </c>
      <c r="J94" s="223"/>
      <c r="P94" s="149">
        <v>1</v>
      </c>
      <c r="Q94" s="178">
        <v>3</v>
      </c>
      <c r="R94" s="80">
        <f t="shared" si="38"/>
        <v>0</v>
      </c>
      <c r="S94" s="149">
        <v>2</v>
      </c>
      <c r="T94" s="178">
        <v>1</v>
      </c>
      <c r="U94" s="80">
        <f t="shared" si="39"/>
        <v>0</v>
      </c>
      <c r="V94" s="149">
        <v>3</v>
      </c>
      <c r="W94" s="178">
        <v>1</v>
      </c>
      <c r="X94" s="80">
        <f t="shared" si="40"/>
        <v>0</v>
      </c>
      <c r="Y94" s="149">
        <v>1</v>
      </c>
      <c r="Z94" s="178">
        <v>1</v>
      </c>
      <c r="AA94" s="80">
        <f t="shared" si="41"/>
        <v>0</v>
      </c>
      <c r="AB94" s="149">
        <v>2</v>
      </c>
      <c r="AC94" s="178">
        <v>1</v>
      </c>
      <c r="AD94" s="80">
        <f t="shared" si="42"/>
        <v>0</v>
      </c>
      <c r="AE94" s="149">
        <v>2</v>
      </c>
      <c r="AF94" s="178">
        <v>2</v>
      </c>
      <c r="AG94" s="80">
        <f t="shared" si="43"/>
        <v>0</v>
      </c>
      <c r="AH94" s="149">
        <v>2</v>
      </c>
      <c r="AI94" s="178">
        <v>1</v>
      </c>
      <c r="AJ94" s="80">
        <f t="shared" si="44"/>
        <v>0</v>
      </c>
      <c r="AK94" s="149">
        <v>2</v>
      </c>
      <c r="AL94" s="178">
        <v>1</v>
      </c>
      <c r="AM94" s="80">
        <f t="shared" si="45"/>
        <v>0</v>
      </c>
      <c r="AN94" s="149">
        <v>2</v>
      </c>
      <c r="AO94" s="160">
        <v>0</v>
      </c>
      <c r="AP94" s="80">
        <f t="shared" si="46"/>
        <v>0</v>
      </c>
      <c r="AQ94" s="149">
        <v>2</v>
      </c>
      <c r="AR94" s="160">
        <v>1</v>
      </c>
      <c r="AS94" s="80">
        <f t="shared" si="47"/>
        <v>0</v>
      </c>
      <c r="AT94" s="149">
        <v>3</v>
      </c>
      <c r="AU94" s="178">
        <v>1</v>
      </c>
      <c r="AV94" s="80">
        <f t="shared" si="48"/>
        <v>0</v>
      </c>
      <c r="AW94" s="149">
        <v>2</v>
      </c>
      <c r="AX94" s="178">
        <v>1</v>
      </c>
      <c r="AY94" s="80">
        <f t="shared" si="49"/>
        <v>0</v>
      </c>
      <c r="AZ94" s="149">
        <v>2</v>
      </c>
      <c r="BA94" s="160">
        <v>1</v>
      </c>
      <c r="BB94" s="80">
        <f t="shared" si="50"/>
        <v>0</v>
      </c>
      <c r="BC94" s="149">
        <v>2</v>
      </c>
      <c r="BD94" s="178">
        <v>1</v>
      </c>
      <c r="BE94" s="80">
        <f t="shared" si="51"/>
        <v>0</v>
      </c>
      <c r="BF94" s="179">
        <v>1</v>
      </c>
      <c r="BG94" s="180">
        <v>1</v>
      </c>
      <c r="BH94" s="80">
        <f t="shared" si="52"/>
        <v>0</v>
      </c>
      <c r="BI94" s="149">
        <v>2</v>
      </c>
      <c r="BJ94" s="160">
        <v>1</v>
      </c>
      <c r="BK94" s="80">
        <f t="shared" si="53"/>
        <v>0</v>
      </c>
      <c r="BL94" s="149">
        <v>3</v>
      </c>
      <c r="BM94" s="160">
        <v>1</v>
      </c>
      <c r="BN94" s="80">
        <f t="shared" si="54"/>
        <v>0</v>
      </c>
      <c r="BO94" s="149">
        <v>2</v>
      </c>
      <c r="BP94" s="178">
        <v>2</v>
      </c>
      <c r="BQ94" s="80">
        <f t="shared" si="55"/>
        <v>0</v>
      </c>
      <c r="BR94" s="149">
        <v>2</v>
      </c>
      <c r="BS94" s="178">
        <v>1</v>
      </c>
      <c r="BT94" s="80">
        <f t="shared" si="56"/>
        <v>0</v>
      </c>
      <c r="BU94" s="149">
        <v>2</v>
      </c>
      <c r="BV94" s="160">
        <v>1</v>
      </c>
      <c r="BW94" s="80">
        <f t="shared" si="57"/>
        <v>0</v>
      </c>
      <c r="BX94" s="190">
        <v>2</v>
      </c>
      <c r="BY94" s="160">
        <v>1</v>
      </c>
      <c r="BZ94" s="80">
        <f t="shared" si="58"/>
        <v>0</v>
      </c>
      <c r="CA94" s="149">
        <v>2</v>
      </c>
      <c r="CB94" s="160">
        <v>2</v>
      </c>
      <c r="CC94" s="80">
        <f t="shared" si="59"/>
        <v>0</v>
      </c>
      <c r="CD94" s="149">
        <v>1</v>
      </c>
      <c r="CE94" s="178">
        <v>1</v>
      </c>
      <c r="CF94" s="80">
        <f t="shared" si="60"/>
        <v>0</v>
      </c>
      <c r="CG94" s="149">
        <v>0</v>
      </c>
      <c r="CH94" s="160">
        <v>0</v>
      </c>
      <c r="CI94" s="80">
        <f t="shared" si="61"/>
        <v>0</v>
      </c>
      <c r="CJ94" s="149">
        <v>2</v>
      </c>
      <c r="CK94" s="160">
        <v>1</v>
      </c>
      <c r="CL94" s="80">
        <f t="shared" si="62"/>
        <v>0</v>
      </c>
      <c r="CM94" s="149">
        <v>2</v>
      </c>
      <c r="CN94" s="178">
        <v>1</v>
      </c>
      <c r="CO94" s="80">
        <f t="shared" si="63"/>
        <v>0</v>
      </c>
      <c r="CP94" s="149">
        <v>2</v>
      </c>
      <c r="CQ94" s="160">
        <v>1</v>
      </c>
      <c r="CR94" s="80">
        <f t="shared" si="64"/>
        <v>0</v>
      </c>
      <c r="CS94" s="149">
        <v>1</v>
      </c>
      <c r="CT94" s="160">
        <v>2</v>
      </c>
      <c r="CU94" s="161">
        <f t="shared" si="65"/>
        <v>0</v>
      </c>
    </row>
    <row r="95" spans="1:99" ht="12.75" customHeight="1">
      <c r="A95" s="7">
        <f t="shared" si="66"/>
        <v>11</v>
      </c>
      <c r="B95" s="220"/>
      <c r="C95" s="81" t="e">
        <f t="shared" si="37"/>
        <v>#N/A</v>
      </c>
      <c r="D95" s="96" t="s">
        <v>70</v>
      </c>
      <c r="E95" s="171" t="s">
        <v>73</v>
      </c>
      <c r="F95" s="150"/>
      <c r="G95" s="156"/>
      <c r="H95" s="109">
        <f t="shared" si="35"/>
        <v>14</v>
      </c>
      <c r="I95" s="82">
        <f t="shared" si="36"/>
        <v>10</v>
      </c>
      <c r="J95" s="223"/>
      <c r="P95" s="150">
        <v>1</v>
      </c>
      <c r="Q95" s="183">
        <v>3</v>
      </c>
      <c r="R95" s="83">
        <f t="shared" si="38"/>
        <v>0</v>
      </c>
      <c r="S95" s="150">
        <v>2</v>
      </c>
      <c r="T95" s="183">
        <v>0</v>
      </c>
      <c r="U95" s="83">
        <f t="shared" si="39"/>
        <v>0</v>
      </c>
      <c r="V95" s="150">
        <v>2</v>
      </c>
      <c r="W95" s="183">
        <v>0</v>
      </c>
      <c r="X95" s="83">
        <f t="shared" si="40"/>
        <v>0</v>
      </c>
      <c r="Y95" s="150">
        <v>1</v>
      </c>
      <c r="Z95" s="183">
        <v>0</v>
      </c>
      <c r="AA95" s="83">
        <f t="shared" si="41"/>
        <v>0</v>
      </c>
      <c r="AB95" s="150">
        <v>2</v>
      </c>
      <c r="AC95" s="183">
        <v>1</v>
      </c>
      <c r="AD95" s="83">
        <f t="shared" si="42"/>
        <v>0</v>
      </c>
      <c r="AE95" s="150">
        <v>1</v>
      </c>
      <c r="AF95" s="183">
        <v>1</v>
      </c>
      <c r="AG95" s="83">
        <f t="shared" si="43"/>
        <v>0</v>
      </c>
      <c r="AH95" s="150">
        <v>1</v>
      </c>
      <c r="AI95" s="183">
        <v>0</v>
      </c>
      <c r="AJ95" s="83">
        <f t="shared" si="44"/>
        <v>0</v>
      </c>
      <c r="AK95" s="150">
        <v>2</v>
      </c>
      <c r="AL95" s="183">
        <v>1</v>
      </c>
      <c r="AM95" s="83">
        <f t="shared" si="45"/>
        <v>0</v>
      </c>
      <c r="AN95" s="150">
        <v>2</v>
      </c>
      <c r="AO95" s="162">
        <v>1</v>
      </c>
      <c r="AP95" s="83">
        <f t="shared" si="46"/>
        <v>0</v>
      </c>
      <c r="AQ95" s="150">
        <v>2</v>
      </c>
      <c r="AR95" s="162">
        <v>1</v>
      </c>
      <c r="AS95" s="83">
        <f t="shared" si="47"/>
        <v>0</v>
      </c>
      <c r="AT95" s="150">
        <v>2</v>
      </c>
      <c r="AU95" s="183">
        <v>0</v>
      </c>
      <c r="AV95" s="83">
        <f t="shared" si="48"/>
        <v>0</v>
      </c>
      <c r="AW95" s="150">
        <v>2</v>
      </c>
      <c r="AX95" s="183">
        <v>1</v>
      </c>
      <c r="AY95" s="83">
        <f t="shared" si="49"/>
        <v>0</v>
      </c>
      <c r="AZ95" s="150">
        <v>2</v>
      </c>
      <c r="BA95" s="162">
        <v>1</v>
      </c>
      <c r="BB95" s="83">
        <f t="shared" si="50"/>
        <v>0</v>
      </c>
      <c r="BC95" s="150">
        <v>2</v>
      </c>
      <c r="BD95" s="183">
        <v>2</v>
      </c>
      <c r="BE95" s="83">
        <f t="shared" si="51"/>
        <v>0</v>
      </c>
      <c r="BF95" s="184">
        <v>1</v>
      </c>
      <c r="BG95" s="185">
        <v>0</v>
      </c>
      <c r="BH95" s="83">
        <f t="shared" si="52"/>
        <v>0</v>
      </c>
      <c r="BI95" s="150">
        <v>2</v>
      </c>
      <c r="BJ95" s="162">
        <v>0</v>
      </c>
      <c r="BK95" s="83">
        <f t="shared" si="53"/>
        <v>0</v>
      </c>
      <c r="BL95" s="150">
        <v>2</v>
      </c>
      <c r="BM95" s="162">
        <v>0</v>
      </c>
      <c r="BN95" s="83">
        <f t="shared" si="54"/>
        <v>0</v>
      </c>
      <c r="BO95" s="150">
        <v>1</v>
      </c>
      <c r="BP95" s="183">
        <v>1</v>
      </c>
      <c r="BQ95" s="83">
        <f t="shared" si="55"/>
        <v>0</v>
      </c>
      <c r="BR95" s="150">
        <v>2</v>
      </c>
      <c r="BS95" s="183">
        <v>2</v>
      </c>
      <c r="BT95" s="83">
        <f t="shared" si="56"/>
        <v>0</v>
      </c>
      <c r="BU95" s="150">
        <v>2</v>
      </c>
      <c r="BV95" s="162">
        <v>1</v>
      </c>
      <c r="BW95" s="83">
        <f t="shared" si="57"/>
        <v>0</v>
      </c>
      <c r="BX95" s="191">
        <v>2</v>
      </c>
      <c r="BY95" s="167">
        <v>0</v>
      </c>
      <c r="BZ95" s="83">
        <f t="shared" si="58"/>
        <v>0</v>
      </c>
      <c r="CA95" s="150">
        <v>2</v>
      </c>
      <c r="CB95" s="162">
        <v>1</v>
      </c>
      <c r="CC95" s="83">
        <f t="shared" si="59"/>
        <v>0</v>
      </c>
      <c r="CD95" s="150">
        <v>1</v>
      </c>
      <c r="CE95" s="183">
        <v>2</v>
      </c>
      <c r="CF95" s="83">
        <f t="shared" si="60"/>
        <v>0</v>
      </c>
      <c r="CG95" s="150">
        <v>2</v>
      </c>
      <c r="CH95" s="162">
        <v>2</v>
      </c>
      <c r="CI95" s="83">
        <f t="shared" si="61"/>
        <v>0</v>
      </c>
      <c r="CJ95" s="188">
        <v>1</v>
      </c>
      <c r="CK95" s="189">
        <v>1</v>
      </c>
      <c r="CL95" s="83">
        <f t="shared" si="62"/>
        <v>0</v>
      </c>
      <c r="CM95" s="150">
        <v>1</v>
      </c>
      <c r="CN95" s="183">
        <v>1</v>
      </c>
      <c r="CO95" s="83">
        <f t="shared" si="63"/>
        <v>0</v>
      </c>
      <c r="CP95" s="150">
        <v>3</v>
      </c>
      <c r="CQ95" s="162">
        <v>1</v>
      </c>
      <c r="CR95" s="83">
        <f t="shared" si="64"/>
        <v>0</v>
      </c>
      <c r="CS95" s="150">
        <v>1</v>
      </c>
      <c r="CT95" s="162">
        <v>3</v>
      </c>
      <c r="CU95" s="163">
        <f t="shared" si="65"/>
        <v>0</v>
      </c>
    </row>
    <row r="96" spans="1:99" ht="12.75" customHeight="1">
      <c r="A96" s="7">
        <f t="shared" si="66"/>
        <v>11</v>
      </c>
      <c r="B96" s="220"/>
      <c r="C96" s="79" t="e">
        <f t="shared" si="37"/>
        <v>#N/A</v>
      </c>
      <c r="D96" s="95" t="s">
        <v>76</v>
      </c>
      <c r="E96" s="170" t="s">
        <v>75</v>
      </c>
      <c r="F96" s="149"/>
      <c r="G96" s="111"/>
      <c r="H96" s="108">
        <f t="shared" si="35"/>
        <v>6</v>
      </c>
      <c r="I96" s="1">
        <f t="shared" si="36"/>
        <v>17</v>
      </c>
      <c r="J96" s="223"/>
      <c r="P96" s="149">
        <v>1</v>
      </c>
      <c r="Q96" s="178">
        <v>3</v>
      </c>
      <c r="R96" s="80">
        <f t="shared" si="38"/>
        <v>0</v>
      </c>
      <c r="S96" s="149">
        <v>1</v>
      </c>
      <c r="T96" s="178">
        <v>1</v>
      </c>
      <c r="U96" s="80">
        <f t="shared" si="39"/>
        <v>0</v>
      </c>
      <c r="V96" s="149">
        <v>2</v>
      </c>
      <c r="W96" s="178">
        <v>2</v>
      </c>
      <c r="X96" s="80">
        <f t="shared" si="40"/>
        <v>0</v>
      </c>
      <c r="Y96" s="149">
        <v>0</v>
      </c>
      <c r="Z96" s="178">
        <v>1</v>
      </c>
      <c r="AA96" s="80">
        <f t="shared" si="41"/>
        <v>0</v>
      </c>
      <c r="AB96" s="149">
        <v>2</v>
      </c>
      <c r="AC96" s="178">
        <v>2</v>
      </c>
      <c r="AD96" s="80">
        <f t="shared" si="42"/>
        <v>0</v>
      </c>
      <c r="AE96" s="149">
        <v>1</v>
      </c>
      <c r="AF96" s="178">
        <v>2</v>
      </c>
      <c r="AG96" s="80">
        <f t="shared" si="43"/>
        <v>0</v>
      </c>
      <c r="AH96" s="149">
        <v>1</v>
      </c>
      <c r="AI96" s="178">
        <v>1</v>
      </c>
      <c r="AJ96" s="80">
        <f t="shared" si="44"/>
        <v>0</v>
      </c>
      <c r="AK96" s="149">
        <v>2</v>
      </c>
      <c r="AL96" s="178">
        <v>2</v>
      </c>
      <c r="AM96" s="80">
        <f t="shared" si="45"/>
        <v>0</v>
      </c>
      <c r="AN96" s="149">
        <v>1</v>
      </c>
      <c r="AO96" s="160">
        <v>1</v>
      </c>
      <c r="AP96" s="80">
        <f t="shared" si="46"/>
        <v>0</v>
      </c>
      <c r="AQ96" s="149">
        <v>0</v>
      </c>
      <c r="AR96" s="160">
        <v>2</v>
      </c>
      <c r="AS96" s="80">
        <f t="shared" si="47"/>
        <v>0</v>
      </c>
      <c r="AT96" s="149">
        <v>0</v>
      </c>
      <c r="AU96" s="178">
        <v>2</v>
      </c>
      <c r="AV96" s="80">
        <f t="shared" si="48"/>
        <v>0</v>
      </c>
      <c r="AW96" s="149">
        <v>0</v>
      </c>
      <c r="AX96" s="178">
        <v>2</v>
      </c>
      <c r="AY96" s="80">
        <f t="shared" si="49"/>
        <v>0</v>
      </c>
      <c r="AZ96" s="149">
        <v>0</v>
      </c>
      <c r="BA96" s="160">
        <v>2</v>
      </c>
      <c r="BB96" s="80">
        <f t="shared" si="50"/>
        <v>0</v>
      </c>
      <c r="BC96" s="149">
        <v>2</v>
      </c>
      <c r="BD96" s="178">
        <v>2</v>
      </c>
      <c r="BE96" s="80">
        <f t="shared" si="51"/>
        <v>0</v>
      </c>
      <c r="BF96" s="179">
        <v>2</v>
      </c>
      <c r="BG96" s="180">
        <v>1</v>
      </c>
      <c r="BH96" s="80">
        <f t="shared" si="52"/>
        <v>0</v>
      </c>
      <c r="BI96" s="149">
        <v>1</v>
      </c>
      <c r="BJ96" s="160">
        <v>3</v>
      </c>
      <c r="BK96" s="80">
        <f t="shared" si="53"/>
        <v>0</v>
      </c>
      <c r="BL96" s="149">
        <v>2</v>
      </c>
      <c r="BM96" s="160">
        <v>1</v>
      </c>
      <c r="BN96" s="80">
        <f t="shared" si="54"/>
        <v>0</v>
      </c>
      <c r="BO96" s="149">
        <v>1</v>
      </c>
      <c r="BP96" s="178">
        <v>2</v>
      </c>
      <c r="BQ96" s="80">
        <f t="shared" si="55"/>
        <v>0</v>
      </c>
      <c r="BR96" s="149">
        <v>2</v>
      </c>
      <c r="BS96" s="178">
        <v>2</v>
      </c>
      <c r="BT96" s="80">
        <f t="shared" si="56"/>
        <v>0</v>
      </c>
      <c r="BU96" s="149">
        <v>2</v>
      </c>
      <c r="BV96" s="160">
        <v>1</v>
      </c>
      <c r="BW96" s="80">
        <f t="shared" si="57"/>
        <v>0</v>
      </c>
      <c r="BX96" s="190">
        <v>1</v>
      </c>
      <c r="BY96" s="160">
        <v>1</v>
      </c>
      <c r="BZ96" s="80">
        <f t="shared" si="58"/>
        <v>0</v>
      </c>
      <c r="CA96" s="149">
        <v>1</v>
      </c>
      <c r="CB96" s="160">
        <v>2</v>
      </c>
      <c r="CC96" s="80">
        <f t="shared" si="59"/>
        <v>0</v>
      </c>
      <c r="CD96" s="149">
        <v>1</v>
      </c>
      <c r="CE96" s="178">
        <v>1</v>
      </c>
      <c r="CF96" s="80">
        <f t="shared" si="60"/>
        <v>0</v>
      </c>
      <c r="CG96" s="149">
        <v>0</v>
      </c>
      <c r="CH96" s="160">
        <v>0</v>
      </c>
      <c r="CI96" s="80">
        <f t="shared" si="61"/>
        <v>0</v>
      </c>
      <c r="CJ96" s="149">
        <v>2</v>
      </c>
      <c r="CK96" s="160">
        <v>1</v>
      </c>
      <c r="CL96" s="80">
        <f t="shared" si="62"/>
        <v>0</v>
      </c>
      <c r="CM96" s="149">
        <v>1</v>
      </c>
      <c r="CN96" s="178">
        <v>1</v>
      </c>
      <c r="CO96" s="80">
        <f t="shared" si="63"/>
        <v>0</v>
      </c>
      <c r="CP96" s="149">
        <v>2</v>
      </c>
      <c r="CQ96" s="160">
        <v>1</v>
      </c>
      <c r="CR96" s="80">
        <f t="shared" si="64"/>
        <v>0</v>
      </c>
      <c r="CS96" s="149">
        <v>1</v>
      </c>
      <c r="CT96" s="160">
        <v>4</v>
      </c>
      <c r="CU96" s="161">
        <f t="shared" si="65"/>
        <v>0</v>
      </c>
    </row>
    <row r="97" spans="1:99" ht="12.75" customHeight="1">
      <c r="A97" s="7">
        <f t="shared" si="66"/>
        <v>11</v>
      </c>
      <c r="B97" s="220"/>
      <c r="C97" s="81" t="e">
        <f t="shared" si="37"/>
        <v>#N/A</v>
      </c>
      <c r="D97" s="96" t="s">
        <v>72</v>
      </c>
      <c r="E97" s="171" t="s">
        <v>77</v>
      </c>
      <c r="F97" s="150"/>
      <c r="G97" s="156"/>
      <c r="H97" s="109">
        <f t="shared" si="35"/>
        <v>9</v>
      </c>
      <c r="I97" s="82">
        <f t="shared" si="36"/>
        <v>5</v>
      </c>
      <c r="J97" s="223"/>
      <c r="P97" s="150">
        <v>1</v>
      </c>
      <c r="Q97" s="183">
        <v>3</v>
      </c>
      <c r="R97" s="83">
        <f t="shared" si="38"/>
        <v>0</v>
      </c>
      <c r="S97" s="150">
        <v>2</v>
      </c>
      <c r="T97" s="183">
        <v>1</v>
      </c>
      <c r="U97" s="83">
        <f t="shared" si="39"/>
        <v>0</v>
      </c>
      <c r="V97" s="150">
        <v>2</v>
      </c>
      <c r="W97" s="183">
        <v>2</v>
      </c>
      <c r="X97" s="83">
        <f t="shared" si="40"/>
        <v>0</v>
      </c>
      <c r="Y97" s="150">
        <v>2</v>
      </c>
      <c r="Z97" s="183">
        <v>1</v>
      </c>
      <c r="AA97" s="83">
        <f t="shared" si="41"/>
        <v>0</v>
      </c>
      <c r="AB97" s="150">
        <v>2</v>
      </c>
      <c r="AC97" s="183">
        <v>1</v>
      </c>
      <c r="AD97" s="83">
        <f t="shared" si="42"/>
        <v>0</v>
      </c>
      <c r="AE97" s="150">
        <v>2</v>
      </c>
      <c r="AF97" s="183">
        <v>2</v>
      </c>
      <c r="AG97" s="83">
        <f t="shared" si="43"/>
        <v>0</v>
      </c>
      <c r="AH97" s="150">
        <v>2</v>
      </c>
      <c r="AI97" s="183">
        <v>1</v>
      </c>
      <c r="AJ97" s="83">
        <f t="shared" si="44"/>
        <v>0</v>
      </c>
      <c r="AK97" s="150">
        <v>2</v>
      </c>
      <c r="AL97" s="183">
        <v>0</v>
      </c>
      <c r="AM97" s="83">
        <f t="shared" si="45"/>
        <v>0</v>
      </c>
      <c r="AN97" s="150">
        <v>2</v>
      </c>
      <c r="AO97" s="162">
        <v>1</v>
      </c>
      <c r="AP97" s="83">
        <f t="shared" si="46"/>
        <v>0</v>
      </c>
      <c r="AQ97" s="150">
        <v>1</v>
      </c>
      <c r="AR97" s="162">
        <v>1</v>
      </c>
      <c r="AS97" s="83">
        <f t="shared" si="47"/>
        <v>0</v>
      </c>
      <c r="AT97" s="150">
        <v>0</v>
      </c>
      <c r="AU97" s="183">
        <v>2</v>
      </c>
      <c r="AV97" s="83">
        <f t="shared" si="48"/>
        <v>0</v>
      </c>
      <c r="AW97" s="150">
        <v>1</v>
      </c>
      <c r="AX97" s="183">
        <v>1</v>
      </c>
      <c r="AY97" s="83">
        <f t="shared" si="49"/>
        <v>0</v>
      </c>
      <c r="AZ97" s="150">
        <v>1</v>
      </c>
      <c r="BA97" s="162">
        <v>1</v>
      </c>
      <c r="BB97" s="83">
        <f t="shared" si="50"/>
        <v>0</v>
      </c>
      <c r="BC97" s="150">
        <v>2</v>
      </c>
      <c r="BD97" s="183">
        <v>1</v>
      </c>
      <c r="BE97" s="83">
        <f t="shared" si="51"/>
        <v>0</v>
      </c>
      <c r="BF97" s="184">
        <v>1</v>
      </c>
      <c r="BG97" s="185">
        <v>1</v>
      </c>
      <c r="BH97" s="83">
        <f t="shared" si="52"/>
        <v>0</v>
      </c>
      <c r="BI97" s="150">
        <v>1</v>
      </c>
      <c r="BJ97" s="162">
        <v>0</v>
      </c>
      <c r="BK97" s="83">
        <f t="shared" si="53"/>
        <v>0</v>
      </c>
      <c r="BL97" s="150">
        <v>1</v>
      </c>
      <c r="BM97" s="162">
        <v>2</v>
      </c>
      <c r="BN97" s="83">
        <f t="shared" si="54"/>
        <v>0</v>
      </c>
      <c r="BO97" s="150">
        <v>2</v>
      </c>
      <c r="BP97" s="183">
        <v>2</v>
      </c>
      <c r="BQ97" s="83">
        <f t="shared" si="55"/>
        <v>0</v>
      </c>
      <c r="BR97" s="150">
        <v>2</v>
      </c>
      <c r="BS97" s="183">
        <v>1</v>
      </c>
      <c r="BT97" s="83">
        <f t="shared" si="56"/>
        <v>0</v>
      </c>
      <c r="BU97" s="150">
        <v>2</v>
      </c>
      <c r="BV97" s="162">
        <v>1</v>
      </c>
      <c r="BW97" s="83">
        <f t="shared" si="57"/>
        <v>0</v>
      </c>
      <c r="BX97" s="191">
        <v>2</v>
      </c>
      <c r="BY97" s="167">
        <v>0</v>
      </c>
      <c r="BZ97" s="83">
        <f t="shared" si="58"/>
        <v>0</v>
      </c>
      <c r="CA97" s="150">
        <v>2</v>
      </c>
      <c r="CB97" s="162">
        <v>2</v>
      </c>
      <c r="CC97" s="83">
        <f t="shared" si="59"/>
        <v>0</v>
      </c>
      <c r="CD97" s="150">
        <v>1</v>
      </c>
      <c r="CE97" s="183">
        <v>0</v>
      </c>
      <c r="CF97" s="83">
        <f t="shared" si="60"/>
        <v>0</v>
      </c>
      <c r="CG97" s="150">
        <v>1</v>
      </c>
      <c r="CH97" s="162">
        <v>2</v>
      </c>
      <c r="CI97" s="83">
        <f t="shared" si="61"/>
        <v>0</v>
      </c>
      <c r="CJ97" s="188">
        <v>1</v>
      </c>
      <c r="CK97" s="189">
        <v>1</v>
      </c>
      <c r="CL97" s="83">
        <f t="shared" si="62"/>
        <v>0</v>
      </c>
      <c r="CM97" s="150">
        <v>1</v>
      </c>
      <c r="CN97" s="183">
        <v>0</v>
      </c>
      <c r="CO97" s="83">
        <f t="shared" si="63"/>
        <v>0</v>
      </c>
      <c r="CP97" s="150">
        <v>2</v>
      </c>
      <c r="CQ97" s="162">
        <v>1</v>
      </c>
      <c r="CR97" s="83">
        <f t="shared" si="64"/>
        <v>0</v>
      </c>
      <c r="CS97" s="150">
        <v>3</v>
      </c>
      <c r="CT97" s="162">
        <v>1</v>
      </c>
      <c r="CU97" s="163">
        <f t="shared" si="65"/>
        <v>0</v>
      </c>
    </row>
    <row r="98" spans="1:99" ht="12.75" customHeight="1">
      <c r="A98" s="7">
        <f t="shared" si="66"/>
        <v>11</v>
      </c>
      <c r="B98" s="220"/>
      <c r="C98" s="79" t="e">
        <f t="shared" si="37"/>
        <v>#N/A</v>
      </c>
      <c r="D98" s="95" t="s">
        <v>80</v>
      </c>
      <c r="E98" s="170" t="s">
        <v>66</v>
      </c>
      <c r="F98" s="149"/>
      <c r="G98" s="111"/>
      <c r="H98" s="108">
        <f t="shared" si="35"/>
        <v>3</v>
      </c>
      <c r="I98" s="1">
        <f t="shared" si="36"/>
        <v>13</v>
      </c>
      <c r="J98" s="223"/>
      <c r="P98" s="149">
        <v>1</v>
      </c>
      <c r="Q98" s="178">
        <v>3</v>
      </c>
      <c r="R98" s="80">
        <f t="shared" si="38"/>
        <v>0</v>
      </c>
      <c r="S98" s="149">
        <v>1</v>
      </c>
      <c r="T98" s="178">
        <v>3</v>
      </c>
      <c r="U98" s="80">
        <f t="shared" si="39"/>
        <v>0</v>
      </c>
      <c r="V98" s="149">
        <v>1</v>
      </c>
      <c r="W98" s="178">
        <v>2</v>
      </c>
      <c r="X98" s="80">
        <f t="shared" si="40"/>
        <v>0</v>
      </c>
      <c r="Y98" s="149">
        <v>1</v>
      </c>
      <c r="Z98" s="178">
        <v>2</v>
      </c>
      <c r="AA98" s="80">
        <f t="shared" si="41"/>
        <v>0</v>
      </c>
      <c r="AB98" s="149">
        <v>1</v>
      </c>
      <c r="AC98" s="178">
        <v>3</v>
      </c>
      <c r="AD98" s="80">
        <f t="shared" si="42"/>
        <v>0</v>
      </c>
      <c r="AE98" s="149">
        <v>0</v>
      </c>
      <c r="AF98" s="178">
        <v>2</v>
      </c>
      <c r="AG98" s="80">
        <f t="shared" si="43"/>
        <v>0</v>
      </c>
      <c r="AH98" s="149">
        <v>1</v>
      </c>
      <c r="AI98" s="178">
        <v>6</v>
      </c>
      <c r="AJ98" s="80">
        <f t="shared" si="44"/>
        <v>0</v>
      </c>
      <c r="AK98" s="149">
        <v>1</v>
      </c>
      <c r="AL98" s="178">
        <v>2</v>
      </c>
      <c r="AM98" s="80">
        <f t="shared" si="45"/>
        <v>0</v>
      </c>
      <c r="AN98" s="149">
        <v>0</v>
      </c>
      <c r="AO98" s="160">
        <v>2</v>
      </c>
      <c r="AP98" s="80">
        <f t="shared" si="46"/>
        <v>0</v>
      </c>
      <c r="AQ98" s="149">
        <v>0</v>
      </c>
      <c r="AR98" s="160">
        <v>5</v>
      </c>
      <c r="AS98" s="80">
        <f t="shared" si="47"/>
        <v>0</v>
      </c>
      <c r="AT98" s="149">
        <v>1</v>
      </c>
      <c r="AU98" s="178">
        <v>8</v>
      </c>
      <c r="AV98" s="80">
        <f t="shared" si="48"/>
        <v>0</v>
      </c>
      <c r="AW98" s="149">
        <v>0</v>
      </c>
      <c r="AX98" s="178">
        <v>5</v>
      </c>
      <c r="AY98" s="80">
        <f t="shared" si="49"/>
        <v>0</v>
      </c>
      <c r="AZ98" s="149">
        <v>0</v>
      </c>
      <c r="BA98" s="160">
        <v>5</v>
      </c>
      <c r="BB98" s="80">
        <f t="shared" si="50"/>
        <v>0</v>
      </c>
      <c r="BC98" s="149">
        <v>1</v>
      </c>
      <c r="BD98" s="178">
        <v>3</v>
      </c>
      <c r="BE98" s="80">
        <f t="shared" si="51"/>
        <v>0</v>
      </c>
      <c r="BF98" s="179">
        <v>0</v>
      </c>
      <c r="BG98" s="180">
        <v>5</v>
      </c>
      <c r="BH98" s="80">
        <f t="shared" si="52"/>
        <v>0</v>
      </c>
      <c r="BI98" s="149">
        <v>0</v>
      </c>
      <c r="BJ98" s="160">
        <v>2</v>
      </c>
      <c r="BK98" s="80">
        <f t="shared" si="53"/>
        <v>0</v>
      </c>
      <c r="BL98" s="149">
        <v>1</v>
      </c>
      <c r="BM98" s="160">
        <v>2</v>
      </c>
      <c r="BN98" s="80">
        <f t="shared" si="54"/>
        <v>0</v>
      </c>
      <c r="BO98" s="149">
        <v>0</v>
      </c>
      <c r="BP98" s="178">
        <v>2</v>
      </c>
      <c r="BQ98" s="80">
        <f t="shared" si="55"/>
        <v>0</v>
      </c>
      <c r="BR98" s="149">
        <v>1</v>
      </c>
      <c r="BS98" s="178">
        <v>3</v>
      </c>
      <c r="BT98" s="80">
        <f t="shared" si="56"/>
        <v>0</v>
      </c>
      <c r="BU98" s="149">
        <v>0</v>
      </c>
      <c r="BV98" s="160">
        <v>4</v>
      </c>
      <c r="BW98" s="80">
        <f t="shared" si="57"/>
        <v>0</v>
      </c>
      <c r="BX98" s="190">
        <v>0</v>
      </c>
      <c r="BY98" s="160">
        <v>3</v>
      </c>
      <c r="BZ98" s="80">
        <f t="shared" si="58"/>
        <v>0</v>
      </c>
      <c r="CA98" s="149">
        <v>1</v>
      </c>
      <c r="CB98" s="160">
        <v>1</v>
      </c>
      <c r="CC98" s="80">
        <f t="shared" si="59"/>
        <v>0</v>
      </c>
      <c r="CD98" s="149">
        <v>0</v>
      </c>
      <c r="CE98" s="178">
        <v>5</v>
      </c>
      <c r="CF98" s="80">
        <f t="shared" si="60"/>
        <v>0</v>
      </c>
      <c r="CG98" s="149">
        <v>0</v>
      </c>
      <c r="CH98" s="160">
        <v>0</v>
      </c>
      <c r="CI98" s="80">
        <f t="shared" si="61"/>
        <v>0</v>
      </c>
      <c r="CJ98" s="149">
        <v>1</v>
      </c>
      <c r="CK98" s="160">
        <v>3</v>
      </c>
      <c r="CL98" s="80">
        <f t="shared" si="62"/>
        <v>0</v>
      </c>
      <c r="CM98" s="149">
        <v>1</v>
      </c>
      <c r="CN98" s="178">
        <v>3</v>
      </c>
      <c r="CO98" s="80">
        <f t="shared" si="63"/>
        <v>0</v>
      </c>
      <c r="CP98" s="149">
        <v>1</v>
      </c>
      <c r="CQ98" s="160">
        <v>4</v>
      </c>
      <c r="CR98" s="80">
        <f t="shared" si="64"/>
        <v>0</v>
      </c>
      <c r="CS98" s="149">
        <v>1</v>
      </c>
      <c r="CT98" s="160">
        <v>3</v>
      </c>
      <c r="CU98" s="161">
        <f t="shared" si="65"/>
        <v>0</v>
      </c>
    </row>
    <row r="99" spans="1:99" ht="12.75" customHeight="1">
      <c r="A99" s="7">
        <f t="shared" si="66"/>
        <v>11</v>
      </c>
      <c r="B99" s="220"/>
      <c r="C99" s="81" t="e">
        <f t="shared" si="37"/>
        <v>#N/A</v>
      </c>
      <c r="D99" s="96" t="s">
        <v>81</v>
      </c>
      <c r="E99" s="171" t="s">
        <v>108</v>
      </c>
      <c r="F99" s="150"/>
      <c r="G99" s="156"/>
      <c r="H99" s="109">
        <f t="shared" si="35"/>
        <v>7</v>
      </c>
      <c r="I99" s="82">
        <f t="shared" si="36"/>
        <v>8</v>
      </c>
      <c r="J99" s="223"/>
      <c r="P99" s="150">
        <v>1</v>
      </c>
      <c r="Q99" s="183">
        <v>3</v>
      </c>
      <c r="R99" s="83">
        <f t="shared" si="38"/>
        <v>0</v>
      </c>
      <c r="S99" s="150">
        <v>1</v>
      </c>
      <c r="T99" s="183">
        <v>1</v>
      </c>
      <c r="U99" s="83">
        <f t="shared" si="39"/>
        <v>0</v>
      </c>
      <c r="V99" s="150">
        <v>1</v>
      </c>
      <c r="W99" s="183">
        <v>0</v>
      </c>
      <c r="X99" s="83">
        <f t="shared" si="40"/>
        <v>0</v>
      </c>
      <c r="Y99" s="150">
        <v>2</v>
      </c>
      <c r="Z99" s="183">
        <v>0</v>
      </c>
      <c r="AA99" s="83">
        <f t="shared" si="41"/>
        <v>0</v>
      </c>
      <c r="AB99" s="150">
        <v>2</v>
      </c>
      <c r="AC99" s="183">
        <v>1</v>
      </c>
      <c r="AD99" s="83">
        <f t="shared" si="42"/>
        <v>0</v>
      </c>
      <c r="AE99" s="150">
        <v>2</v>
      </c>
      <c r="AF99" s="183">
        <v>1</v>
      </c>
      <c r="AG99" s="83">
        <f t="shared" si="43"/>
        <v>0</v>
      </c>
      <c r="AH99" s="150">
        <v>2</v>
      </c>
      <c r="AI99" s="183">
        <v>1</v>
      </c>
      <c r="AJ99" s="83">
        <f t="shared" si="44"/>
        <v>0</v>
      </c>
      <c r="AK99" s="150">
        <v>3</v>
      </c>
      <c r="AL99" s="183">
        <v>2</v>
      </c>
      <c r="AM99" s="83">
        <f t="shared" si="45"/>
        <v>0</v>
      </c>
      <c r="AN99" s="150">
        <v>2</v>
      </c>
      <c r="AO99" s="162">
        <v>1</v>
      </c>
      <c r="AP99" s="83">
        <f t="shared" si="46"/>
        <v>0</v>
      </c>
      <c r="AQ99" s="150">
        <v>2</v>
      </c>
      <c r="AR99" s="162">
        <v>1</v>
      </c>
      <c r="AS99" s="83">
        <f t="shared" si="47"/>
        <v>0</v>
      </c>
      <c r="AT99" s="150">
        <v>2</v>
      </c>
      <c r="AU99" s="183">
        <v>0</v>
      </c>
      <c r="AV99" s="83">
        <f t="shared" si="48"/>
        <v>0</v>
      </c>
      <c r="AW99" s="150">
        <v>2</v>
      </c>
      <c r="AX99" s="183">
        <v>1</v>
      </c>
      <c r="AY99" s="83">
        <f t="shared" si="49"/>
        <v>0</v>
      </c>
      <c r="AZ99" s="150">
        <v>2</v>
      </c>
      <c r="BA99" s="162">
        <v>1</v>
      </c>
      <c r="BB99" s="83">
        <f t="shared" si="50"/>
        <v>0</v>
      </c>
      <c r="BC99" s="150">
        <v>2</v>
      </c>
      <c r="BD99" s="183">
        <v>1</v>
      </c>
      <c r="BE99" s="83">
        <f t="shared" si="51"/>
        <v>0</v>
      </c>
      <c r="BF99" s="184">
        <v>1</v>
      </c>
      <c r="BG99" s="185">
        <v>1</v>
      </c>
      <c r="BH99" s="83">
        <f t="shared" si="52"/>
        <v>0</v>
      </c>
      <c r="BI99" s="150">
        <v>2</v>
      </c>
      <c r="BJ99" s="162">
        <v>1</v>
      </c>
      <c r="BK99" s="83">
        <f t="shared" si="53"/>
        <v>0</v>
      </c>
      <c r="BL99" s="150">
        <v>1</v>
      </c>
      <c r="BM99" s="162">
        <v>0</v>
      </c>
      <c r="BN99" s="83">
        <f t="shared" si="54"/>
        <v>0</v>
      </c>
      <c r="BO99" s="150">
        <v>2</v>
      </c>
      <c r="BP99" s="183">
        <v>1</v>
      </c>
      <c r="BQ99" s="83">
        <f t="shared" si="55"/>
        <v>0</v>
      </c>
      <c r="BR99" s="150">
        <v>2</v>
      </c>
      <c r="BS99" s="183">
        <v>1</v>
      </c>
      <c r="BT99" s="83">
        <f t="shared" si="56"/>
        <v>0</v>
      </c>
      <c r="BU99" s="150">
        <v>2</v>
      </c>
      <c r="BV99" s="162">
        <v>1</v>
      </c>
      <c r="BW99" s="83">
        <f t="shared" si="57"/>
        <v>0</v>
      </c>
      <c r="BX99" s="191">
        <v>2</v>
      </c>
      <c r="BY99" s="167">
        <v>0</v>
      </c>
      <c r="BZ99" s="83">
        <f t="shared" si="58"/>
        <v>0</v>
      </c>
      <c r="CA99" s="150">
        <v>1</v>
      </c>
      <c r="CB99" s="162">
        <v>2</v>
      </c>
      <c r="CC99" s="83">
        <f t="shared" si="59"/>
        <v>0</v>
      </c>
      <c r="CD99" s="150">
        <v>3</v>
      </c>
      <c r="CE99" s="183">
        <v>1</v>
      </c>
      <c r="CF99" s="83">
        <f t="shared" si="60"/>
        <v>0</v>
      </c>
      <c r="CG99" s="150">
        <v>1</v>
      </c>
      <c r="CH99" s="162">
        <v>0</v>
      </c>
      <c r="CI99" s="83">
        <f t="shared" si="61"/>
        <v>0</v>
      </c>
      <c r="CJ99" s="188">
        <v>2</v>
      </c>
      <c r="CK99" s="189">
        <v>1</v>
      </c>
      <c r="CL99" s="83">
        <f t="shared" si="62"/>
        <v>0</v>
      </c>
      <c r="CM99" s="150">
        <v>2</v>
      </c>
      <c r="CN99" s="183">
        <v>1</v>
      </c>
      <c r="CO99" s="83">
        <f t="shared" si="63"/>
        <v>0</v>
      </c>
      <c r="CP99" s="150">
        <v>2</v>
      </c>
      <c r="CQ99" s="162">
        <v>1</v>
      </c>
      <c r="CR99" s="83">
        <f t="shared" si="64"/>
        <v>0</v>
      </c>
      <c r="CS99" s="150">
        <v>2</v>
      </c>
      <c r="CT99" s="162">
        <v>2</v>
      </c>
      <c r="CU99" s="163">
        <f t="shared" si="65"/>
        <v>0</v>
      </c>
    </row>
    <row r="100" spans="1:99" ht="12.75" customHeight="1">
      <c r="A100" s="7">
        <f t="shared" si="66"/>
        <v>11</v>
      </c>
      <c r="B100" s="220"/>
      <c r="C100" s="79" t="e">
        <f t="shared" si="37"/>
        <v>#N/A</v>
      </c>
      <c r="D100" s="95" t="s">
        <v>79</v>
      </c>
      <c r="E100" s="170" t="s">
        <v>71</v>
      </c>
      <c r="F100" s="149"/>
      <c r="G100" s="111"/>
      <c r="H100" s="108">
        <f t="shared" si="35"/>
        <v>2</v>
      </c>
      <c r="I100" s="1">
        <f t="shared" si="36"/>
        <v>16</v>
      </c>
      <c r="J100" s="223"/>
      <c r="P100" s="149">
        <v>1</v>
      </c>
      <c r="Q100" s="178">
        <v>3</v>
      </c>
      <c r="R100" s="80">
        <f t="shared" si="38"/>
        <v>0</v>
      </c>
      <c r="S100" s="149">
        <v>0</v>
      </c>
      <c r="T100" s="178">
        <v>1</v>
      </c>
      <c r="U100" s="80">
        <f t="shared" si="39"/>
        <v>0</v>
      </c>
      <c r="V100" s="149">
        <v>2</v>
      </c>
      <c r="W100" s="178">
        <v>2</v>
      </c>
      <c r="X100" s="80">
        <f t="shared" si="40"/>
        <v>0</v>
      </c>
      <c r="Y100" s="149">
        <v>1</v>
      </c>
      <c r="Z100" s="178">
        <v>1</v>
      </c>
      <c r="AA100" s="80">
        <f t="shared" si="41"/>
        <v>0</v>
      </c>
      <c r="AB100" s="149">
        <v>2</v>
      </c>
      <c r="AC100" s="178">
        <v>1</v>
      </c>
      <c r="AD100" s="80">
        <f t="shared" si="42"/>
        <v>0</v>
      </c>
      <c r="AE100" s="149">
        <v>1</v>
      </c>
      <c r="AF100" s="178">
        <v>1</v>
      </c>
      <c r="AG100" s="80">
        <f t="shared" si="43"/>
        <v>0</v>
      </c>
      <c r="AH100" s="149">
        <v>1</v>
      </c>
      <c r="AI100" s="178">
        <v>1</v>
      </c>
      <c r="AJ100" s="80">
        <f t="shared" si="44"/>
        <v>0</v>
      </c>
      <c r="AK100" s="149">
        <v>2</v>
      </c>
      <c r="AL100" s="178">
        <v>0</v>
      </c>
      <c r="AM100" s="80">
        <f t="shared" si="45"/>
        <v>0</v>
      </c>
      <c r="AN100" s="149">
        <v>1</v>
      </c>
      <c r="AO100" s="160">
        <v>1</v>
      </c>
      <c r="AP100" s="80">
        <f t="shared" si="46"/>
        <v>0</v>
      </c>
      <c r="AQ100" s="149">
        <v>1</v>
      </c>
      <c r="AR100" s="160">
        <v>2</v>
      </c>
      <c r="AS100" s="80">
        <f t="shared" si="47"/>
        <v>0</v>
      </c>
      <c r="AT100" s="149">
        <v>2</v>
      </c>
      <c r="AU100" s="178">
        <v>2</v>
      </c>
      <c r="AV100" s="80">
        <f t="shared" si="48"/>
        <v>0</v>
      </c>
      <c r="AW100" s="149">
        <v>1</v>
      </c>
      <c r="AX100" s="178">
        <v>2</v>
      </c>
      <c r="AY100" s="80">
        <f t="shared" si="49"/>
        <v>0</v>
      </c>
      <c r="AZ100" s="149">
        <v>1</v>
      </c>
      <c r="BA100" s="160">
        <v>2</v>
      </c>
      <c r="BB100" s="80">
        <f t="shared" si="50"/>
        <v>0</v>
      </c>
      <c r="BC100" s="149">
        <v>1</v>
      </c>
      <c r="BD100" s="178">
        <v>2</v>
      </c>
      <c r="BE100" s="80">
        <f t="shared" si="51"/>
        <v>0</v>
      </c>
      <c r="BF100" s="179">
        <v>1</v>
      </c>
      <c r="BG100" s="180">
        <v>1</v>
      </c>
      <c r="BH100" s="80">
        <f t="shared" si="52"/>
        <v>0</v>
      </c>
      <c r="BI100" s="149">
        <v>1</v>
      </c>
      <c r="BJ100" s="160">
        <v>2</v>
      </c>
      <c r="BK100" s="80">
        <f t="shared" si="53"/>
        <v>0</v>
      </c>
      <c r="BL100" s="149">
        <v>1</v>
      </c>
      <c r="BM100" s="160">
        <v>2</v>
      </c>
      <c r="BN100" s="80">
        <f t="shared" si="54"/>
        <v>0</v>
      </c>
      <c r="BO100" s="149">
        <v>1</v>
      </c>
      <c r="BP100" s="178">
        <v>1</v>
      </c>
      <c r="BQ100" s="80">
        <f t="shared" si="55"/>
        <v>0</v>
      </c>
      <c r="BR100" s="149">
        <v>1</v>
      </c>
      <c r="BS100" s="178">
        <v>2</v>
      </c>
      <c r="BT100" s="80">
        <f t="shared" si="56"/>
        <v>0</v>
      </c>
      <c r="BU100" s="149">
        <v>2</v>
      </c>
      <c r="BV100" s="160">
        <v>1</v>
      </c>
      <c r="BW100" s="80">
        <f t="shared" si="57"/>
        <v>0</v>
      </c>
      <c r="BX100" s="190">
        <v>1</v>
      </c>
      <c r="BY100" s="160">
        <v>2</v>
      </c>
      <c r="BZ100" s="80">
        <f t="shared" si="58"/>
        <v>0</v>
      </c>
      <c r="CA100" s="149">
        <v>1</v>
      </c>
      <c r="CB100" s="160">
        <v>3</v>
      </c>
      <c r="CC100" s="80">
        <f t="shared" si="59"/>
        <v>0</v>
      </c>
      <c r="CD100" s="149">
        <v>2</v>
      </c>
      <c r="CE100" s="178">
        <v>1</v>
      </c>
      <c r="CF100" s="80">
        <f t="shared" si="60"/>
        <v>0</v>
      </c>
      <c r="CG100" s="149">
        <v>1</v>
      </c>
      <c r="CH100" s="160">
        <v>2</v>
      </c>
      <c r="CI100" s="80">
        <f t="shared" si="61"/>
        <v>0</v>
      </c>
      <c r="CJ100" s="149">
        <v>2</v>
      </c>
      <c r="CK100" s="160">
        <v>1</v>
      </c>
      <c r="CL100" s="80">
        <f t="shared" si="62"/>
        <v>0</v>
      </c>
      <c r="CM100" s="149">
        <v>2</v>
      </c>
      <c r="CN100" s="178">
        <v>0</v>
      </c>
      <c r="CO100" s="80">
        <f t="shared" si="63"/>
        <v>0</v>
      </c>
      <c r="CP100" s="149">
        <v>2</v>
      </c>
      <c r="CQ100" s="160">
        <v>1</v>
      </c>
      <c r="CR100" s="80">
        <f t="shared" si="64"/>
        <v>0</v>
      </c>
      <c r="CS100" s="149">
        <v>3</v>
      </c>
      <c r="CT100" s="160">
        <v>1</v>
      </c>
      <c r="CU100" s="161">
        <f t="shared" si="65"/>
        <v>0</v>
      </c>
    </row>
    <row r="101" spans="1:99" ht="13.5" customHeight="1">
      <c r="A101" s="7">
        <f t="shared" si="66"/>
        <v>11</v>
      </c>
      <c r="B101" s="221"/>
      <c r="C101" s="84" t="e">
        <f t="shared" si="37"/>
        <v>#N/A</v>
      </c>
      <c r="D101" s="97" t="s">
        <v>109</v>
      </c>
      <c r="E101" s="107" t="s">
        <v>110</v>
      </c>
      <c r="F101" s="151"/>
      <c r="G101" s="157"/>
      <c r="H101" s="110">
        <f t="shared" si="35"/>
        <v>12</v>
      </c>
      <c r="I101" s="85">
        <f t="shared" si="36"/>
        <v>15</v>
      </c>
      <c r="J101" s="224"/>
      <c r="K101" s="86"/>
      <c r="L101" s="86"/>
      <c r="M101" s="86"/>
      <c r="N101" s="86"/>
      <c r="O101" s="86"/>
      <c r="P101" s="151">
        <v>1</v>
      </c>
      <c r="Q101" s="153">
        <v>3</v>
      </c>
      <c r="R101" s="87">
        <f t="shared" si="38"/>
        <v>0</v>
      </c>
      <c r="S101" s="151">
        <v>1</v>
      </c>
      <c r="T101" s="153">
        <v>1</v>
      </c>
      <c r="U101" s="87">
        <f t="shared" si="39"/>
        <v>0</v>
      </c>
      <c r="V101" s="151">
        <v>2</v>
      </c>
      <c r="W101" s="153">
        <v>2</v>
      </c>
      <c r="X101" s="87">
        <f t="shared" si="40"/>
        <v>0</v>
      </c>
      <c r="Y101" s="151">
        <v>1</v>
      </c>
      <c r="Z101" s="153">
        <v>1</v>
      </c>
      <c r="AA101" s="87">
        <f t="shared" si="41"/>
        <v>0</v>
      </c>
      <c r="AB101" s="151">
        <v>1</v>
      </c>
      <c r="AC101" s="153">
        <v>2</v>
      </c>
      <c r="AD101" s="87">
        <f t="shared" si="42"/>
        <v>0</v>
      </c>
      <c r="AE101" s="151">
        <v>2</v>
      </c>
      <c r="AF101" s="153">
        <v>1</v>
      </c>
      <c r="AG101" s="87">
        <f t="shared" si="43"/>
        <v>0</v>
      </c>
      <c r="AH101" s="151">
        <v>1</v>
      </c>
      <c r="AI101" s="153">
        <v>2</v>
      </c>
      <c r="AJ101" s="87">
        <f t="shared" si="44"/>
        <v>0</v>
      </c>
      <c r="AK101" s="151">
        <v>2</v>
      </c>
      <c r="AL101" s="153">
        <v>1</v>
      </c>
      <c r="AM101" s="87">
        <f t="shared" si="45"/>
        <v>0</v>
      </c>
      <c r="AN101" s="151">
        <v>0</v>
      </c>
      <c r="AO101" s="153">
        <v>1</v>
      </c>
      <c r="AP101" s="87">
        <f t="shared" si="46"/>
        <v>0</v>
      </c>
      <c r="AQ101" s="151">
        <v>1</v>
      </c>
      <c r="AR101" s="153">
        <v>1</v>
      </c>
      <c r="AS101" s="87">
        <f t="shared" si="47"/>
        <v>0</v>
      </c>
      <c r="AT101" s="151">
        <v>0</v>
      </c>
      <c r="AU101" s="153">
        <v>1</v>
      </c>
      <c r="AV101" s="87">
        <f t="shared" si="48"/>
        <v>0</v>
      </c>
      <c r="AW101" s="151">
        <v>1</v>
      </c>
      <c r="AX101" s="153">
        <v>1</v>
      </c>
      <c r="AY101" s="87">
        <f t="shared" si="49"/>
        <v>0</v>
      </c>
      <c r="AZ101" s="151">
        <v>1</v>
      </c>
      <c r="BA101" s="153">
        <v>1</v>
      </c>
      <c r="BB101" s="87">
        <f t="shared" si="50"/>
        <v>0</v>
      </c>
      <c r="BC101" s="151">
        <v>1</v>
      </c>
      <c r="BD101" s="153">
        <v>2</v>
      </c>
      <c r="BE101" s="87">
        <f t="shared" si="51"/>
        <v>0</v>
      </c>
      <c r="BF101" s="192">
        <v>0</v>
      </c>
      <c r="BG101" s="193">
        <v>2</v>
      </c>
      <c r="BH101" s="87">
        <f t="shared" si="52"/>
        <v>0</v>
      </c>
      <c r="BI101" s="151">
        <v>1</v>
      </c>
      <c r="BJ101" s="153">
        <v>2</v>
      </c>
      <c r="BK101" s="87">
        <f t="shared" si="53"/>
        <v>0</v>
      </c>
      <c r="BL101" s="151">
        <v>2</v>
      </c>
      <c r="BM101" s="153">
        <v>2</v>
      </c>
      <c r="BN101" s="87">
        <f t="shared" si="54"/>
        <v>0</v>
      </c>
      <c r="BO101" s="151">
        <v>2</v>
      </c>
      <c r="BP101" s="153">
        <v>1</v>
      </c>
      <c r="BQ101" s="87">
        <f t="shared" si="55"/>
        <v>0</v>
      </c>
      <c r="BR101" s="151">
        <v>1</v>
      </c>
      <c r="BS101" s="153">
        <v>2</v>
      </c>
      <c r="BT101" s="87">
        <f t="shared" si="56"/>
        <v>0</v>
      </c>
      <c r="BU101" s="151">
        <v>1</v>
      </c>
      <c r="BV101" s="153">
        <v>1</v>
      </c>
      <c r="BW101" s="87">
        <f t="shared" si="57"/>
        <v>0</v>
      </c>
      <c r="BX101" s="198">
        <v>1</v>
      </c>
      <c r="BY101" s="101">
        <v>1</v>
      </c>
      <c r="BZ101" s="87">
        <f t="shared" si="58"/>
        <v>0</v>
      </c>
      <c r="CA101" s="151">
        <v>2</v>
      </c>
      <c r="CB101" s="153">
        <v>1</v>
      </c>
      <c r="CC101" s="87">
        <f t="shared" si="59"/>
        <v>0</v>
      </c>
      <c r="CD101" s="151">
        <v>2</v>
      </c>
      <c r="CE101" s="153">
        <v>1</v>
      </c>
      <c r="CF101" s="87">
        <f t="shared" si="60"/>
        <v>0</v>
      </c>
      <c r="CG101" s="151">
        <v>0</v>
      </c>
      <c r="CH101" s="153">
        <v>4</v>
      </c>
      <c r="CI101" s="87">
        <f t="shared" si="61"/>
        <v>0</v>
      </c>
      <c r="CJ101" s="196">
        <v>1</v>
      </c>
      <c r="CK101" s="197">
        <v>1</v>
      </c>
      <c r="CL101" s="87">
        <f t="shared" si="62"/>
        <v>0</v>
      </c>
      <c r="CM101" s="151">
        <v>1</v>
      </c>
      <c r="CN101" s="153">
        <v>1</v>
      </c>
      <c r="CO101" s="87">
        <f t="shared" si="63"/>
        <v>0</v>
      </c>
      <c r="CP101" s="151">
        <v>2</v>
      </c>
      <c r="CQ101" s="153">
        <v>1</v>
      </c>
      <c r="CR101" s="87">
        <f t="shared" si="64"/>
        <v>0</v>
      </c>
      <c r="CS101" s="151">
        <v>1</v>
      </c>
      <c r="CT101" s="153">
        <v>2</v>
      </c>
      <c r="CU101" s="164">
        <f t="shared" si="65"/>
        <v>0</v>
      </c>
    </row>
    <row r="102" spans="1:99" ht="12.75" customHeight="1">
      <c r="A102" s="7">
        <f t="shared" si="66"/>
        <v>12</v>
      </c>
      <c r="B102" s="231">
        <v>12</v>
      </c>
      <c r="C102" s="141" t="e">
        <f t="shared" si="37"/>
        <v>#N/A</v>
      </c>
      <c r="D102" s="116" t="s">
        <v>66</v>
      </c>
      <c r="E102" s="117" t="s">
        <v>109</v>
      </c>
      <c r="F102" s="150"/>
      <c r="G102" s="156"/>
      <c r="H102" s="118">
        <f t="shared" si="35"/>
        <v>13</v>
      </c>
      <c r="I102" s="119">
        <f t="shared" si="36"/>
        <v>12</v>
      </c>
      <c r="J102" s="222" t="str">
        <f>IF(SUM(H102:I110)&lt;&gt;171,"F e h l e r","")</f>
        <v/>
      </c>
      <c r="K102" s="115"/>
      <c r="L102" s="115"/>
      <c r="M102" s="115"/>
      <c r="N102" s="115"/>
      <c r="O102" s="115"/>
      <c r="P102" s="150">
        <v>1</v>
      </c>
      <c r="Q102" s="183">
        <v>3</v>
      </c>
      <c r="R102" s="120">
        <f t="shared" si="38"/>
        <v>0</v>
      </c>
      <c r="S102" s="150">
        <v>5</v>
      </c>
      <c r="T102" s="183">
        <v>0</v>
      </c>
      <c r="U102" s="120">
        <f t="shared" si="39"/>
        <v>0</v>
      </c>
      <c r="V102" s="150">
        <v>2</v>
      </c>
      <c r="W102" s="183">
        <v>0</v>
      </c>
      <c r="X102" s="120">
        <f t="shared" si="40"/>
        <v>0</v>
      </c>
      <c r="Y102" s="150">
        <v>3</v>
      </c>
      <c r="Z102" s="183">
        <v>0</v>
      </c>
      <c r="AA102" s="120">
        <f t="shared" si="41"/>
        <v>0</v>
      </c>
      <c r="AB102" s="150">
        <v>5</v>
      </c>
      <c r="AC102" s="183">
        <v>0</v>
      </c>
      <c r="AD102" s="120">
        <f t="shared" si="42"/>
        <v>0</v>
      </c>
      <c r="AE102" s="150">
        <v>2</v>
      </c>
      <c r="AF102" s="183">
        <v>0</v>
      </c>
      <c r="AG102" s="120">
        <f t="shared" si="43"/>
        <v>0</v>
      </c>
      <c r="AH102" s="150">
        <v>7</v>
      </c>
      <c r="AI102" s="183">
        <v>0</v>
      </c>
      <c r="AJ102" s="120">
        <f t="shared" si="44"/>
        <v>0</v>
      </c>
      <c r="AK102" s="150">
        <v>4</v>
      </c>
      <c r="AL102" s="183">
        <v>0</v>
      </c>
      <c r="AM102" s="120">
        <f t="shared" si="45"/>
        <v>0</v>
      </c>
      <c r="AN102" s="150">
        <v>4</v>
      </c>
      <c r="AO102" s="162">
        <v>0</v>
      </c>
      <c r="AP102" s="120">
        <f t="shared" si="46"/>
        <v>0</v>
      </c>
      <c r="AQ102" s="150">
        <v>4</v>
      </c>
      <c r="AR102" s="162">
        <v>0</v>
      </c>
      <c r="AS102" s="120">
        <f t="shared" si="47"/>
        <v>0</v>
      </c>
      <c r="AT102" s="150">
        <v>5</v>
      </c>
      <c r="AU102" s="183">
        <v>1</v>
      </c>
      <c r="AV102" s="120">
        <f t="shared" si="48"/>
        <v>0</v>
      </c>
      <c r="AW102" s="150">
        <v>4</v>
      </c>
      <c r="AX102" s="183">
        <v>0</v>
      </c>
      <c r="AY102" s="120">
        <f t="shared" si="49"/>
        <v>0</v>
      </c>
      <c r="AZ102" s="150">
        <v>4</v>
      </c>
      <c r="BA102" s="162">
        <v>0</v>
      </c>
      <c r="BB102" s="120">
        <f t="shared" si="50"/>
        <v>0</v>
      </c>
      <c r="BC102" s="150">
        <v>3</v>
      </c>
      <c r="BD102" s="183">
        <v>1</v>
      </c>
      <c r="BE102" s="120">
        <f t="shared" si="51"/>
        <v>0</v>
      </c>
      <c r="BF102" s="184">
        <v>6</v>
      </c>
      <c r="BG102" s="185">
        <v>0</v>
      </c>
      <c r="BH102" s="120">
        <f t="shared" si="52"/>
        <v>0</v>
      </c>
      <c r="BI102" s="150">
        <v>4</v>
      </c>
      <c r="BJ102" s="162">
        <v>0</v>
      </c>
      <c r="BK102" s="120">
        <f t="shared" si="53"/>
        <v>0</v>
      </c>
      <c r="BL102" s="150">
        <v>2</v>
      </c>
      <c r="BM102" s="162">
        <v>0</v>
      </c>
      <c r="BN102" s="120">
        <f t="shared" si="54"/>
        <v>0</v>
      </c>
      <c r="BO102" s="150">
        <v>2</v>
      </c>
      <c r="BP102" s="183">
        <v>0</v>
      </c>
      <c r="BQ102" s="120">
        <f t="shared" si="55"/>
        <v>0</v>
      </c>
      <c r="BR102" s="150">
        <v>3</v>
      </c>
      <c r="BS102" s="183">
        <v>1</v>
      </c>
      <c r="BT102" s="120">
        <f t="shared" si="56"/>
        <v>0</v>
      </c>
      <c r="BU102" s="150">
        <v>4</v>
      </c>
      <c r="BV102" s="162">
        <v>0</v>
      </c>
      <c r="BW102" s="120">
        <f t="shared" si="57"/>
        <v>0</v>
      </c>
      <c r="BX102" s="191">
        <v>4</v>
      </c>
      <c r="BY102" s="167">
        <v>0</v>
      </c>
      <c r="BZ102" s="120">
        <f t="shared" si="58"/>
        <v>0</v>
      </c>
      <c r="CA102" s="150">
        <v>4</v>
      </c>
      <c r="CB102" s="162">
        <v>0</v>
      </c>
      <c r="CC102" s="120">
        <f t="shared" si="59"/>
        <v>0</v>
      </c>
      <c r="CD102" s="150">
        <v>3</v>
      </c>
      <c r="CE102" s="183">
        <v>0</v>
      </c>
      <c r="CF102" s="120">
        <f t="shared" si="60"/>
        <v>0</v>
      </c>
      <c r="CG102" s="150">
        <v>3</v>
      </c>
      <c r="CH102" s="162">
        <v>0</v>
      </c>
      <c r="CI102" s="120">
        <f t="shared" si="61"/>
        <v>0</v>
      </c>
      <c r="CJ102" s="188">
        <v>3</v>
      </c>
      <c r="CK102" s="189">
        <v>1</v>
      </c>
      <c r="CL102" s="120">
        <f t="shared" si="62"/>
        <v>0</v>
      </c>
      <c r="CM102" s="150">
        <v>3</v>
      </c>
      <c r="CN102" s="183">
        <v>0</v>
      </c>
      <c r="CO102" s="120">
        <f t="shared" si="63"/>
        <v>0</v>
      </c>
      <c r="CP102" s="150">
        <v>4</v>
      </c>
      <c r="CQ102" s="162">
        <v>1</v>
      </c>
      <c r="CR102" s="120">
        <f t="shared" si="64"/>
        <v>0</v>
      </c>
      <c r="CS102" s="150">
        <v>4</v>
      </c>
      <c r="CT102" s="162">
        <v>1</v>
      </c>
      <c r="CU102" s="165">
        <f t="shared" si="65"/>
        <v>0</v>
      </c>
    </row>
    <row r="103" spans="1:99" ht="12.75" customHeight="1">
      <c r="A103" s="7">
        <f t="shared" si="66"/>
        <v>12</v>
      </c>
      <c r="B103" s="220"/>
      <c r="C103" s="79" t="e">
        <f t="shared" si="37"/>
        <v>#N/A</v>
      </c>
      <c r="D103" s="95" t="s">
        <v>75</v>
      </c>
      <c r="E103" s="170" t="s">
        <v>72</v>
      </c>
      <c r="F103" s="149"/>
      <c r="G103" s="111"/>
      <c r="H103" s="108">
        <f t="shared" si="35"/>
        <v>17</v>
      </c>
      <c r="I103" s="1">
        <f t="shared" si="36"/>
        <v>9</v>
      </c>
      <c r="J103" s="223"/>
      <c r="P103" s="149">
        <v>1</v>
      </c>
      <c r="Q103" s="178">
        <v>3</v>
      </c>
      <c r="R103" s="80">
        <f t="shared" si="38"/>
        <v>0</v>
      </c>
      <c r="S103" s="149">
        <v>3</v>
      </c>
      <c r="T103" s="178">
        <v>1</v>
      </c>
      <c r="U103" s="80">
        <f t="shared" si="39"/>
        <v>0</v>
      </c>
      <c r="V103" s="149">
        <v>2</v>
      </c>
      <c r="W103" s="178">
        <v>0</v>
      </c>
      <c r="X103" s="80">
        <f t="shared" si="40"/>
        <v>0</v>
      </c>
      <c r="Y103" s="149">
        <v>2</v>
      </c>
      <c r="Z103" s="178">
        <v>0</v>
      </c>
      <c r="AA103" s="80">
        <f t="shared" si="41"/>
        <v>0</v>
      </c>
      <c r="AB103" s="149">
        <v>3</v>
      </c>
      <c r="AC103" s="178">
        <v>1</v>
      </c>
      <c r="AD103" s="80">
        <f t="shared" si="42"/>
        <v>0</v>
      </c>
      <c r="AE103" s="149">
        <v>2</v>
      </c>
      <c r="AF103" s="178">
        <v>1</v>
      </c>
      <c r="AG103" s="80">
        <f t="shared" si="43"/>
        <v>0</v>
      </c>
      <c r="AH103" s="149">
        <v>2</v>
      </c>
      <c r="AI103" s="178">
        <v>2</v>
      </c>
      <c r="AJ103" s="80">
        <f t="shared" si="44"/>
        <v>0</v>
      </c>
      <c r="AK103" s="149">
        <v>3</v>
      </c>
      <c r="AL103" s="178">
        <v>1</v>
      </c>
      <c r="AM103" s="80">
        <f t="shared" si="45"/>
        <v>0</v>
      </c>
      <c r="AN103" s="149">
        <v>3</v>
      </c>
      <c r="AO103" s="160">
        <v>0</v>
      </c>
      <c r="AP103" s="80">
        <f t="shared" si="46"/>
        <v>0</v>
      </c>
      <c r="AQ103" s="149">
        <v>3</v>
      </c>
      <c r="AR103" s="160">
        <v>2</v>
      </c>
      <c r="AS103" s="80">
        <f t="shared" si="47"/>
        <v>0</v>
      </c>
      <c r="AT103" s="149">
        <v>2</v>
      </c>
      <c r="AU103" s="178">
        <v>0</v>
      </c>
      <c r="AV103" s="80">
        <f t="shared" si="48"/>
        <v>0</v>
      </c>
      <c r="AW103" s="149">
        <v>3</v>
      </c>
      <c r="AX103" s="178">
        <v>2</v>
      </c>
      <c r="AY103" s="80">
        <f t="shared" si="49"/>
        <v>0</v>
      </c>
      <c r="AZ103" s="149">
        <v>3</v>
      </c>
      <c r="BA103" s="160">
        <v>2</v>
      </c>
      <c r="BB103" s="80">
        <f t="shared" si="50"/>
        <v>0</v>
      </c>
      <c r="BC103" s="149">
        <v>3</v>
      </c>
      <c r="BD103" s="178">
        <v>1</v>
      </c>
      <c r="BE103" s="80">
        <f t="shared" si="51"/>
        <v>0</v>
      </c>
      <c r="BF103" s="179">
        <v>3</v>
      </c>
      <c r="BG103" s="180">
        <v>1</v>
      </c>
      <c r="BH103" s="80">
        <f t="shared" si="52"/>
        <v>0</v>
      </c>
      <c r="BI103" s="149">
        <v>2</v>
      </c>
      <c r="BJ103" s="160">
        <v>0</v>
      </c>
      <c r="BK103" s="80">
        <f t="shared" si="53"/>
        <v>0</v>
      </c>
      <c r="BL103" s="149">
        <v>2</v>
      </c>
      <c r="BM103" s="160">
        <v>0</v>
      </c>
      <c r="BN103" s="80">
        <f t="shared" si="54"/>
        <v>0</v>
      </c>
      <c r="BO103" s="149">
        <v>2</v>
      </c>
      <c r="BP103" s="178">
        <v>1</v>
      </c>
      <c r="BQ103" s="80">
        <f t="shared" si="55"/>
        <v>0</v>
      </c>
      <c r="BR103" s="149">
        <v>3</v>
      </c>
      <c r="BS103" s="178">
        <v>1</v>
      </c>
      <c r="BT103" s="80">
        <f t="shared" si="56"/>
        <v>0</v>
      </c>
      <c r="BU103" s="149">
        <v>3</v>
      </c>
      <c r="BV103" s="160">
        <v>1</v>
      </c>
      <c r="BW103" s="80">
        <f t="shared" si="57"/>
        <v>0</v>
      </c>
      <c r="BX103" s="190">
        <v>2</v>
      </c>
      <c r="BY103" s="160">
        <v>1</v>
      </c>
      <c r="BZ103" s="80">
        <f t="shared" si="58"/>
        <v>0</v>
      </c>
      <c r="CA103" s="149">
        <v>3</v>
      </c>
      <c r="CB103" s="160">
        <v>1</v>
      </c>
      <c r="CC103" s="80">
        <f t="shared" si="59"/>
        <v>0</v>
      </c>
      <c r="CD103" s="149">
        <v>2</v>
      </c>
      <c r="CE103" s="178">
        <v>0</v>
      </c>
      <c r="CF103" s="80">
        <f t="shared" si="60"/>
        <v>0</v>
      </c>
      <c r="CG103" s="149">
        <v>0</v>
      </c>
      <c r="CH103" s="160">
        <v>0</v>
      </c>
      <c r="CI103" s="80">
        <f t="shared" si="61"/>
        <v>0</v>
      </c>
      <c r="CJ103" s="149">
        <v>2</v>
      </c>
      <c r="CK103" s="160">
        <v>1</v>
      </c>
      <c r="CL103" s="80">
        <f t="shared" si="62"/>
        <v>0</v>
      </c>
      <c r="CM103" s="149">
        <v>2</v>
      </c>
      <c r="CN103" s="178">
        <v>0</v>
      </c>
      <c r="CO103" s="80">
        <f t="shared" si="63"/>
        <v>0</v>
      </c>
      <c r="CP103" s="149">
        <v>3</v>
      </c>
      <c r="CQ103" s="160">
        <v>1</v>
      </c>
      <c r="CR103" s="80">
        <f t="shared" si="64"/>
        <v>0</v>
      </c>
      <c r="CS103" s="149">
        <v>2</v>
      </c>
      <c r="CT103" s="160">
        <v>1</v>
      </c>
      <c r="CU103" s="161">
        <f t="shared" si="65"/>
        <v>0</v>
      </c>
    </row>
    <row r="104" spans="1:99" ht="12.75" customHeight="1">
      <c r="A104" s="7">
        <f t="shared" si="66"/>
        <v>12</v>
      </c>
      <c r="B104" s="220"/>
      <c r="C104" s="81" t="e">
        <f t="shared" si="37"/>
        <v>#N/A</v>
      </c>
      <c r="D104" s="96" t="s">
        <v>67</v>
      </c>
      <c r="E104" s="171" t="s">
        <v>71</v>
      </c>
      <c r="F104" s="150"/>
      <c r="G104" s="156"/>
      <c r="H104" s="109">
        <f t="shared" ref="H104:H155" si="67">VLOOKUP(D104,$M$2:$N$19,2,FALSE)</f>
        <v>11</v>
      </c>
      <c r="I104" s="82">
        <f t="shared" ref="I104:I155" si="68">VLOOKUP(E104,$M$2:$N$19,2,FALSE)</f>
        <v>16</v>
      </c>
      <c r="J104" s="223"/>
      <c r="P104" s="150">
        <v>1</v>
      </c>
      <c r="Q104" s="183">
        <v>3</v>
      </c>
      <c r="R104" s="83">
        <f t="shared" si="38"/>
        <v>0</v>
      </c>
      <c r="S104" s="150">
        <v>2</v>
      </c>
      <c r="T104" s="183">
        <v>0</v>
      </c>
      <c r="U104" s="83">
        <f t="shared" si="39"/>
        <v>0</v>
      </c>
      <c r="V104" s="150">
        <v>1</v>
      </c>
      <c r="W104" s="183">
        <v>0</v>
      </c>
      <c r="X104" s="83">
        <f t="shared" si="40"/>
        <v>0</v>
      </c>
      <c r="Y104" s="150">
        <v>2</v>
      </c>
      <c r="Z104" s="183">
        <v>2</v>
      </c>
      <c r="AA104" s="83">
        <f t="shared" si="41"/>
        <v>0</v>
      </c>
      <c r="AB104" s="150">
        <v>3</v>
      </c>
      <c r="AC104" s="183">
        <v>1</v>
      </c>
      <c r="AD104" s="83">
        <f t="shared" si="42"/>
        <v>0</v>
      </c>
      <c r="AE104" s="150">
        <v>3</v>
      </c>
      <c r="AF104" s="183">
        <v>2</v>
      </c>
      <c r="AG104" s="83">
        <f t="shared" si="43"/>
        <v>0</v>
      </c>
      <c r="AH104" s="150">
        <v>3</v>
      </c>
      <c r="AI104" s="183">
        <v>2</v>
      </c>
      <c r="AJ104" s="83">
        <f t="shared" si="44"/>
        <v>0</v>
      </c>
      <c r="AK104" s="150">
        <v>2</v>
      </c>
      <c r="AL104" s="183">
        <v>0</v>
      </c>
      <c r="AM104" s="83">
        <f t="shared" si="45"/>
        <v>0</v>
      </c>
      <c r="AN104" s="150">
        <v>3</v>
      </c>
      <c r="AO104" s="162">
        <v>1</v>
      </c>
      <c r="AP104" s="83">
        <f t="shared" si="46"/>
        <v>0</v>
      </c>
      <c r="AQ104" s="150">
        <v>3</v>
      </c>
      <c r="AR104" s="162">
        <v>1</v>
      </c>
      <c r="AS104" s="83">
        <f t="shared" si="47"/>
        <v>0</v>
      </c>
      <c r="AT104" s="150">
        <v>2</v>
      </c>
      <c r="AU104" s="183">
        <v>0</v>
      </c>
      <c r="AV104" s="83">
        <f t="shared" si="48"/>
        <v>0</v>
      </c>
      <c r="AW104" s="150">
        <v>3</v>
      </c>
      <c r="AX104" s="183">
        <v>1</v>
      </c>
      <c r="AY104" s="83">
        <f t="shared" si="49"/>
        <v>0</v>
      </c>
      <c r="AZ104" s="150">
        <v>3</v>
      </c>
      <c r="BA104" s="162">
        <v>1</v>
      </c>
      <c r="BB104" s="83">
        <f t="shared" si="50"/>
        <v>0</v>
      </c>
      <c r="BC104" s="150">
        <v>2</v>
      </c>
      <c r="BD104" s="183">
        <v>1</v>
      </c>
      <c r="BE104" s="83">
        <f t="shared" si="51"/>
        <v>0</v>
      </c>
      <c r="BF104" s="184">
        <v>2</v>
      </c>
      <c r="BG104" s="185">
        <v>0</v>
      </c>
      <c r="BH104" s="83">
        <f t="shared" si="52"/>
        <v>0</v>
      </c>
      <c r="BI104" s="150">
        <v>3</v>
      </c>
      <c r="BJ104" s="162">
        <v>1</v>
      </c>
      <c r="BK104" s="83">
        <f t="shared" si="53"/>
        <v>0</v>
      </c>
      <c r="BL104" s="150">
        <v>1</v>
      </c>
      <c r="BM104" s="162">
        <v>0</v>
      </c>
      <c r="BN104" s="83">
        <f t="shared" si="54"/>
        <v>0</v>
      </c>
      <c r="BO104" s="150">
        <v>3</v>
      </c>
      <c r="BP104" s="183">
        <v>2</v>
      </c>
      <c r="BQ104" s="83">
        <f t="shared" si="55"/>
        <v>0</v>
      </c>
      <c r="BR104" s="150">
        <v>2</v>
      </c>
      <c r="BS104" s="183">
        <v>1</v>
      </c>
      <c r="BT104" s="83">
        <f t="shared" si="56"/>
        <v>0</v>
      </c>
      <c r="BU104" s="150">
        <v>2</v>
      </c>
      <c r="BV104" s="162">
        <v>1</v>
      </c>
      <c r="BW104" s="83">
        <f t="shared" si="57"/>
        <v>0</v>
      </c>
      <c r="BX104" s="191">
        <v>2</v>
      </c>
      <c r="BY104" s="167">
        <v>1</v>
      </c>
      <c r="BZ104" s="83">
        <f t="shared" si="58"/>
        <v>0</v>
      </c>
      <c r="CA104" s="150">
        <v>2</v>
      </c>
      <c r="CB104" s="162">
        <v>1</v>
      </c>
      <c r="CC104" s="83">
        <f t="shared" si="59"/>
        <v>0</v>
      </c>
      <c r="CD104" s="150">
        <v>2</v>
      </c>
      <c r="CE104" s="183">
        <v>1</v>
      </c>
      <c r="CF104" s="83">
        <f t="shared" si="60"/>
        <v>0</v>
      </c>
      <c r="CG104" s="150">
        <v>1</v>
      </c>
      <c r="CH104" s="162">
        <v>0</v>
      </c>
      <c r="CI104" s="83">
        <f t="shared" si="61"/>
        <v>0</v>
      </c>
      <c r="CJ104" s="188">
        <v>1</v>
      </c>
      <c r="CK104" s="189">
        <v>1</v>
      </c>
      <c r="CL104" s="83">
        <f t="shared" si="62"/>
        <v>0</v>
      </c>
      <c r="CM104" s="150">
        <v>3</v>
      </c>
      <c r="CN104" s="183">
        <v>0</v>
      </c>
      <c r="CO104" s="83">
        <f t="shared" si="63"/>
        <v>0</v>
      </c>
      <c r="CP104" s="150">
        <v>3</v>
      </c>
      <c r="CQ104" s="162">
        <v>1</v>
      </c>
      <c r="CR104" s="83">
        <f t="shared" si="64"/>
        <v>0</v>
      </c>
      <c r="CS104" s="150">
        <v>1</v>
      </c>
      <c r="CT104" s="162">
        <v>3</v>
      </c>
      <c r="CU104" s="163">
        <f t="shared" si="65"/>
        <v>0</v>
      </c>
    </row>
    <row r="105" spans="1:99" ht="12.75" customHeight="1">
      <c r="A105" s="7">
        <f t="shared" si="66"/>
        <v>12</v>
      </c>
      <c r="B105" s="220"/>
      <c r="C105" s="79" t="e">
        <f t="shared" si="37"/>
        <v>#N/A</v>
      </c>
      <c r="D105" s="95" t="s">
        <v>76</v>
      </c>
      <c r="E105" s="170" t="s">
        <v>70</v>
      </c>
      <c r="F105" s="149"/>
      <c r="G105" s="111"/>
      <c r="H105" s="108">
        <f t="shared" si="67"/>
        <v>6</v>
      </c>
      <c r="I105" s="1">
        <f t="shared" si="68"/>
        <v>14</v>
      </c>
      <c r="J105" s="223"/>
      <c r="P105" s="149">
        <v>1</v>
      </c>
      <c r="Q105" s="178">
        <v>3</v>
      </c>
      <c r="R105" s="80">
        <f t="shared" si="38"/>
        <v>0</v>
      </c>
      <c r="S105" s="149">
        <v>1</v>
      </c>
      <c r="T105" s="178">
        <v>1</v>
      </c>
      <c r="U105" s="80">
        <f t="shared" si="39"/>
        <v>0</v>
      </c>
      <c r="V105" s="149">
        <v>3</v>
      </c>
      <c r="W105" s="178">
        <v>0</v>
      </c>
      <c r="X105" s="80">
        <f t="shared" si="40"/>
        <v>0</v>
      </c>
      <c r="Y105" s="149">
        <v>1</v>
      </c>
      <c r="Z105" s="178">
        <v>1</v>
      </c>
      <c r="AA105" s="80">
        <f t="shared" si="41"/>
        <v>0</v>
      </c>
      <c r="AB105" s="149">
        <v>2</v>
      </c>
      <c r="AC105" s="178">
        <v>1</v>
      </c>
      <c r="AD105" s="80">
        <f t="shared" si="42"/>
        <v>0</v>
      </c>
      <c r="AE105" s="149">
        <v>1</v>
      </c>
      <c r="AF105" s="178">
        <v>1</v>
      </c>
      <c r="AG105" s="80">
        <f t="shared" si="43"/>
        <v>0</v>
      </c>
      <c r="AH105" s="149">
        <v>2</v>
      </c>
      <c r="AI105" s="178">
        <v>2</v>
      </c>
      <c r="AJ105" s="80">
        <f t="shared" si="44"/>
        <v>0</v>
      </c>
      <c r="AK105" s="149">
        <v>3</v>
      </c>
      <c r="AL105" s="178">
        <v>2</v>
      </c>
      <c r="AM105" s="80">
        <f t="shared" si="45"/>
        <v>0</v>
      </c>
      <c r="AN105" s="149">
        <v>1</v>
      </c>
      <c r="AO105" s="160">
        <v>1</v>
      </c>
      <c r="AP105" s="80">
        <f t="shared" si="46"/>
        <v>0</v>
      </c>
      <c r="AQ105" s="149">
        <v>2</v>
      </c>
      <c r="AR105" s="160">
        <v>1</v>
      </c>
      <c r="AS105" s="80">
        <f t="shared" si="47"/>
        <v>0</v>
      </c>
      <c r="AT105" s="149">
        <v>2</v>
      </c>
      <c r="AU105" s="178">
        <v>1</v>
      </c>
      <c r="AV105" s="80">
        <f t="shared" si="48"/>
        <v>0</v>
      </c>
      <c r="AW105" s="149">
        <v>2</v>
      </c>
      <c r="AX105" s="178">
        <v>1</v>
      </c>
      <c r="AY105" s="80">
        <f t="shared" si="49"/>
        <v>0</v>
      </c>
      <c r="AZ105" s="149">
        <v>2</v>
      </c>
      <c r="BA105" s="160">
        <v>1</v>
      </c>
      <c r="BB105" s="80">
        <f t="shared" si="50"/>
        <v>0</v>
      </c>
      <c r="BC105" s="149">
        <v>2</v>
      </c>
      <c r="BD105" s="178">
        <v>2</v>
      </c>
      <c r="BE105" s="80">
        <f t="shared" si="51"/>
        <v>0</v>
      </c>
      <c r="BF105" s="179">
        <v>1</v>
      </c>
      <c r="BG105" s="180">
        <v>0</v>
      </c>
      <c r="BH105" s="80">
        <f t="shared" si="52"/>
        <v>0</v>
      </c>
      <c r="BI105" s="149">
        <v>1</v>
      </c>
      <c r="BJ105" s="160">
        <v>0</v>
      </c>
      <c r="BK105" s="80">
        <f t="shared" si="53"/>
        <v>0</v>
      </c>
      <c r="BL105" s="149">
        <v>3</v>
      </c>
      <c r="BM105" s="160">
        <v>0</v>
      </c>
      <c r="BN105" s="80">
        <f t="shared" si="54"/>
        <v>0</v>
      </c>
      <c r="BO105" s="149">
        <v>1</v>
      </c>
      <c r="BP105" s="178">
        <v>1</v>
      </c>
      <c r="BQ105" s="80">
        <f t="shared" si="55"/>
        <v>0</v>
      </c>
      <c r="BR105" s="149">
        <v>2</v>
      </c>
      <c r="BS105" s="178">
        <v>2</v>
      </c>
      <c r="BT105" s="80">
        <f t="shared" si="56"/>
        <v>0</v>
      </c>
      <c r="BU105" s="149">
        <v>2</v>
      </c>
      <c r="BV105" s="160">
        <v>1</v>
      </c>
      <c r="BW105" s="80">
        <f t="shared" si="57"/>
        <v>0</v>
      </c>
      <c r="BX105" s="190">
        <v>1</v>
      </c>
      <c r="BY105" s="160">
        <v>1</v>
      </c>
      <c r="BZ105" s="80">
        <f t="shared" si="58"/>
        <v>0</v>
      </c>
      <c r="CA105" s="149">
        <v>1</v>
      </c>
      <c r="CB105" s="160">
        <v>1</v>
      </c>
      <c r="CC105" s="80">
        <f t="shared" si="59"/>
        <v>0</v>
      </c>
      <c r="CD105" s="149">
        <v>2</v>
      </c>
      <c r="CE105" s="178">
        <v>1</v>
      </c>
      <c r="CF105" s="80">
        <f t="shared" si="60"/>
        <v>0</v>
      </c>
      <c r="CG105" s="149">
        <v>3</v>
      </c>
      <c r="CH105" s="160">
        <v>3</v>
      </c>
      <c r="CI105" s="80">
        <f t="shared" si="61"/>
        <v>0</v>
      </c>
      <c r="CJ105" s="149">
        <v>1</v>
      </c>
      <c r="CK105" s="160">
        <v>1</v>
      </c>
      <c r="CL105" s="80">
        <f t="shared" si="62"/>
        <v>0</v>
      </c>
      <c r="CM105" s="149">
        <v>2</v>
      </c>
      <c r="CN105" s="178">
        <v>1</v>
      </c>
      <c r="CO105" s="80">
        <f t="shared" si="63"/>
        <v>0</v>
      </c>
      <c r="CP105" s="149">
        <v>2</v>
      </c>
      <c r="CQ105" s="160">
        <v>1</v>
      </c>
      <c r="CR105" s="80">
        <f t="shared" si="64"/>
        <v>0</v>
      </c>
      <c r="CS105" s="149">
        <v>1</v>
      </c>
      <c r="CT105" s="160">
        <v>1</v>
      </c>
      <c r="CU105" s="161">
        <f t="shared" si="65"/>
        <v>0</v>
      </c>
    </row>
    <row r="106" spans="1:99" ht="12.75" customHeight="1">
      <c r="A106" s="7">
        <f t="shared" si="66"/>
        <v>12</v>
      </c>
      <c r="B106" s="220"/>
      <c r="C106" s="81" t="e">
        <f t="shared" si="37"/>
        <v>#N/A</v>
      </c>
      <c r="D106" s="96" t="s">
        <v>74</v>
      </c>
      <c r="E106" s="171" t="s">
        <v>79</v>
      </c>
      <c r="F106" s="150"/>
      <c r="G106" s="156"/>
      <c r="H106" s="109">
        <f t="shared" si="67"/>
        <v>18</v>
      </c>
      <c r="I106" s="82">
        <f t="shared" si="68"/>
        <v>2</v>
      </c>
      <c r="J106" s="223"/>
      <c r="P106" s="150">
        <v>1</v>
      </c>
      <c r="Q106" s="183">
        <v>3</v>
      </c>
      <c r="R106" s="83">
        <f t="shared" si="38"/>
        <v>0</v>
      </c>
      <c r="S106" s="150">
        <v>3</v>
      </c>
      <c r="T106" s="183">
        <v>0</v>
      </c>
      <c r="U106" s="83">
        <f t="shared" si="39"/>
        <v>0</v>
      </c>
      <c r="V106" s="150">
        <v>2</v>
      </c>
      <c r="W106" s="183">
        <v>1</v>
      </c>
      <c r="X106" s="83">
        <f t="shared" si="40"/>
        <v>0</v>
      </c>
      <c r="Y106" s="150">
        <v>1</v>
      </c>
      <c r="Z106" s="183">
        <v>0</v>
      </c>
      <c r="AA106" s="83">
        <f t="shared" si="41"/>
        <v>0</v>
      </c>
      <c r="AB106" s="150">
        <v>2</v>
      </c>
      <c r="AC106" s="183">
        <v>1</v>
      </c>
      <c r="AD106" s="83">
        <f t="shared" si="42"/>
        <v>0</v>
      </c>
      <c r="AE106" s="150">
        <v>2</v>
      </c>
      <c r="AF106" s="183">
        <v>1</v>
      </c>
      <c r="AG106" s="83">
        <f t="shared" si="43"/>
        <v>0</v>
      </c>
      <c r="AH106" s="150">
        <v>1</v>
      </c>
      <c r="AI106" s="183">
        <v>1</v>
      </c>
      <c r="AJ106" s="83">
        <f t="shared" si="44"/>
        <v>0</v>
      </c>
      <c r="AK106" s="150">
        <v>3</v>
      </c>
      <c r="AL106" s="183">
        <v>0</v>
      </c>
      <c r="AM106" s="83">
        <f t="shared" si="45"/>
        <v>0</v>
      </c>
      <c r="AN106" s="150">
        <v>2</v>
      </c>
      <c r="AO106" s="162">
        <v>0</v>
      </c>
      <c r="AP106" s="83">
        <f t="shared" si="46"/>
        <v>0</v>
      </c>
      <c r="AQ106" s="150">
        <v>3</v>
      </c>
      <c r="AR106" s="162">
        <v>1</v>
      </c>
      <c r="AS106" s="83">
        <f t="shared" si="47"/>
        <v>0</v>
      </c>
      <c r="AT106" s="150">
        <v>2</v>
      </c>
      <c r="AU106" s="183">
        <v>1</v>
      </c>
      <c r="AV106" s="83">
        <f t="shared" si="48"/>
        <v>0</v>
      </c>
      <c r="AW106" s="150">
        <v>3</v>
      </c>
      <c r="AX106" s="183">
        <v>1</v>
      </c>
      <c r="AY106" s="83">
        <f t="shared" si="49"/>
        <v>0</v>
      </c>
      <c r="AZ106" s="150">
        <v>3</v>
      </c>
      <c r="BA106" s="162">
        <v>1</v>
      </c>
      <c r="BB106" s="83">
        <f t="shared" si="50"/>
        <v>0</v>
      </c>
      <c r="BC106" s="150">
        <v>3</v>
      </c>
      <c r="BD106" s="183">
        <v>1</v>
      </c>
      <c r="BE106" s="83">
        <f t="shared" si="51"/>
        <v>0</v>
      </c>
      <c r="BF106" s="184">
        <v>2</v>
      </c>
      <c r="BG106" s="185">
        <v>1</v>
      </c>
      <c r="BH106" s="83">
        <f t="shared" si="52"/>
        <v>0</v>
      </c>
      <c r="BI106" s="150">
        <v>3</v>
      </c>
      <c r="BJ106" s="162">
        <v>1</v>
      </c>
      <c r="BK106" s="83">
        <f t="shared" si="53"/>
        <v>0</v>
      </c>
      <c r="BL106" s="150">
        <v>2</v>
      </c>
      <c r="BM106" s="162">
        <v>1</v>
      </c>
      <c r="BN106" s="83">
        <f t="shared" si="54"/>
        <v>0</v>
      </c>
      <c r="BO106" s="150">
        <v>2</v>
      </c>
      <c r="BP106" s="183">
        <v>1</v>
      </c>
      <c r="BQ106" s="83">
        <f t="shared" si="55"/>
        <v>0</v>
      </c>
      <c r="BR106" s="150">
        <v>3</v>
      </c>
      <c r="BS106" s="183">
        <v>1</v>
      </c>
      <c r="BT106" s="83">
        <f t="shared" si="56"/>
        <v>0</v>
      </c>
      <c r="BU106" s="150">
        <v>2</v>
      </c>
      <c r="BV106" s="162">
        <v>1</v>
      </c>
      <c r="BW106" s="83">
        <f t="shared" si="57"/>
        <v>0</v>
      </c>
      <c r="BX106" s="191">
        <v>2</v>
      </c>
      <c r="BY106" s="167">
        <v>0</v>
      </c>
      <c r="BZ106" s="83">
        <f t="shared" si="58"/>
        <v>0</v>
      </c>
      <c r="CA106" s="150">
        <v>2</v>
      </c>
      <c r="CB106" s="162">
        <v>1</v>
      </c>
      <c r="CC106" s="83">
        <f t="shared" si="59"/>
        <v>0</v>
      </c>
      <c r="CD106" s="150">
        <v>2</v>
      </c>
      <c r="CE106" s="183">
        <v>1</v>
      </c>
      <c r="CF106" s="83">
        <f t="shared" si="60"/>
        <v>0</v>
      </c>
      <c r="CG106" s="150">
        <v>2</v>
      </c>
      <c r="CH106" s="162">
        <v>0</v>
      </c>
      <c r="CI106" s="83">
        <f t="shared" si="61"/>
        <v>0</v>
      </c>
      <c r="CJ106" s="188">
        <v>1</v>
      </c>
      <c r="CK106" s="189">
        <v>1</v>
      </c>
      <c r="CL106" s="83">
        <f t="shared" si="62"/>
        <v>0</v>
      </c>
      <c r="CM106" s="150">
        <v>2</v>
      </c>
      <c r="CN106" s="183">
        <v>0</v>
      </c>
      <c r="CO106" s="83">
        <f t="shared" si="63"/>
        <v>0</v>
      </c>
      <c r="CP106" s="150">
        <v>3</v>
      </c>
      <c r="CQ106" s="162">
        <v>1</v>
      </c>
      <c r="CR106" s="83">
        <f t="shared" si="64"/>
        <v>0</v>
      </c>
      <c r="CS106" s="150">
        <v>3</v>
      </c>
      <c r="CT106" s="162">
        <v>2</v>
      </c>
      <c r="CU106" s="163">
        <f t="shared" si="65"/>
        <v>0</v>
      </c>
    </row>
    <row r="107" spans="1:99" ht="12.75" customHeight="1">
      <c r="A107" s="7">
        <f t="shared" si="66"/>
        <v>12</v>
      </c>
      <c r="B107" s="220"/>
      <c r="C107" s="79" t="e">
        <f t="shared" si="37"/>
        <v>#N/A</v>
      </c>
      <c r="D107" s="95" t="s">
        <v>73</v>
      </c>
      <c r="E107" s="170" t="s">
        <v>81</v>
      </c>
      <c r="F107" s="149"/>
      <c r="G107" s="111"/>
      <c r="H107" s="108">
        <f t="shared" si="67"/>
        <v>10</v>
      </c>
      <c r="I107" s="1">
        <f t="shared" si="68"/>
        <v>7</v>
      </c>
      <c r="J107" s="223"/>
      <c r="P107" s="149">
        <v>1</v>
      </c>
      <c r="Q107" s="178">
        <v>3</v>
      </c>
      <c r="R107" s="80">
        <f t="shared" si="38"/>
        <v>0</v>
      </c>
      <c r="S107" s="149">
        <v>2</v>
      </c>
      <c r="T107" s="178">
        <v>1</v>
      </c>
      <c r="U107" s="80">
        <f t="shared" si="39"/>
        <v>0</v>
      </c>
      <c r="V107" s="149">
        <v>2</v>
      </c>
      <c r="W107" s="178">
        <v>2</v>
      </c>
      <c r="X107" s="80">
        <f t="shared" si="40"/>
        <v>0</v>
      </c>
      <c r="Y107" s="149">
        <v>1</v>
      </c>
      <c r="Z107" s="178">
        <v>0</v>
      </c>
      <c r="AA107" s="80">
        <f t="shared" si="41"/>
        <v>0</v>
      </c>
      <c r="AB107" s="149">
        <v>2</v>
      </c>
      <c r="AC107" s="178">
        <v>1</v>
      </c>
      <c r="AD107" s="80">
        <f t="shared" si="42"/>
        <v>0</v>
      </c>
      <c r="AE107" s="149">
        <v>1</v>
      </c>
      <c r="AF107" s="178">
        <v>1</v>
      </c>
      <c r="AG107" s="80">
        <f t="shared" si="43"/>
        <v>0</v>
      </c>
      <c r="AH107" s="149">
        <v>2</v>
      </c>
      <c r="AI107" s="178">
        <v>1</v>
      </c>
      <c r="AJ107" s="80">
        <f t="shared" si="44"/>
        <v>0</v>
      </c>
      <c r="AK107" s="149">
        <v>1</v>
      </c>
      <c r="AL107" s="178">
        <v>0</v>
      </c>
      <c r="AM107" s="80">
        <f t="shared" si="45"/>
        <v>0</v>
      </c>
      <c r="AN107" s="149">
        <v>1</v>
      </c>
      <c r="AO107" s="160">
        <v>0</v>
      </c>
      <c r="AP107" s="80">
        <f t="shared" si="46"/>
        <v>0</v>
      </c>
      <c r="AQ107" s="149">
        <v>1</v>
      </c>
      <c r="AR107" s="160">
        <v>1</v>
      </c>
      <c r="AS107" s="80">
        <f t="shared" si="47"/>
        <v>0</v>
      </c>
      <c r="AT107" s="149">
        <v>0</v>
      </c>
      <c r="AU107" s="178">
        <v>1</v>
      </c>
      <c r="AV107" s="80">
        <f t="shared" si="48"/>
        <v>0</v>
      </c>
      <c r="AW107" s="149">
        <v>1</v>
      </c>
      <c r="AX107" s="178">
        <v>1</v>
      </c>
      <c r="AY107" s="80">
        <f t="shared" si="49"/>
        <v>0</v>
      </c>
      <c r="AZ107" s="149">
        <v>1</v>
      </c>
      <c r="BA107" s="160">
        <v>1</v>
      </c>
      <c r="BB107" s="80">
        <f t="shared" si="50"/>
        <v>0</v>
      </c>
      <c r="BC107" s="149">
        <v>2</v>
      </c>
      <c r="BD107" s="178">
        <v>1</v>
      </c>
      <c r="BE107" s="80">
        <f t="shared" si="51"/>
        <v>0</v>
      </c>
      <c r="BF107" s="179">
        <v>1</v>
      </c>
      <c r="BG107" s="180">
        <v>1</v>
      </c>
      <c r="BH107" s="80">
        <f t="shared" si="52"/>
        <v>0</v>
      </c>
      <c r="BI107" s="149">
        <v>0</v>
      </c>
      <c r="BJ107" s="160">
        <v>1</v>
      </c>
      <c r="BK107" s="80">
        <f t="shared" si="53"/>
        <v>0</v>
      </c>
      <c r="BL107" s="149">
        <v>2</v>
      </c>
      <c r="BM107" s="160">
        <v>2</v>
      </c>
      <c r="BN107" s="80">
        <f t="shared" si="54"/>
        <v>0</v>
      </c>
      <c r="BO107" s="149">
        <v>1</v>
      </c>
      <c r="BP107" s="178">
        <v>1</v>
      </c>
      <c r="BQ107" s="80">
        <f t="shared" si="55"/>
        <v>0</v>
      </c>
      <c r="BR107" s="149">
        <v>2</v>
      </c>
      <c r="BS107" s="178">
        <v>1</v>
      </c>
      <c r="BT107" s="80">
        <f t="shared" si="56"/>
        <v>0</v>
      </c>
      <c r="BU107" s="149">
        <v>2</v>
      </c>
      <c r="BV107" s="160">
        <v>1</v>
      </c>
      <c r="BW107" s="80">
        <f t="shared" si="57"/>
        <v>0</v>
      </c>
      <c r="BX107" s="190">
        <v>1</v>
      </c>
      <c r="BY107" s="160">
        <v>1</v>
      </c>
      <c r="BZ107" s="80">
        <f t="shared" si="58"/>
        <v>0</v>
      </c>
      <c r="CA107" s="149">
        <v>3</v>
      </c>
      <c r="CB107" s="160">
        <v>0</v>
      </c>
      <c r="CC107" s="80">
        <f t="shared" si="59"/>
        <v>0</v>
      </c>
      <c r="CD107" s="149">
        <v>2</v>
      </c>
      <c r="CE107" s="178">
        <v>1</v>
      </c>
      <c r="CF107" s="80">
        <f t="shared" si="60"/>
        <v>0</v>
      </c>
      <c r="CG107" s="149">
        <v>3</v>
      </c>
      <c r="CH107" s="160">
        <v>4</v>
      </c>
      <c r="CI107" s="80">
        <f t="shared" si="61"/>
        <v>0</v>
      </c>
      <c r="CJ107" s="149">
        <v>2</v>
      </c>
      <c r="CK107" s="160">
        <v>1</v>
      </c>
      <c r="CL107" s="80">
        <f t="shared" si="62"/>
        <v>0</v>
      </c>
      <c r="CM107" s="149">
        <v>1</v>
      </c>
      <c r="CN107" s="178">
        <v>1</v>
      </c>
      <c r="CO107" s="80">
        <f t="shared" si="63"/>
        <v>0</v>
      </c>
      <c r="CP107" s="149">
        <v>2</v>
      </c>
      <c r="CQ107" s="160">
        <v>1</v>
      </c>
      <c r="CR107" s="80">
        <f t="shared" si="64"/>
        <v>0</v>
      </c>
      <c r="CS107" s="149">
        <v>3</v>
      </c>
      <c r="CT107" s="160">
        <v>1</v>
      </c>
      <c r="CU107" s="161">
        <f t="shared" si="65"/>
        <v>0</v>
      </c>
    </row>
    <row r="108" spans="1:99" ht="12.75" customHeight="1">
      <c r="A108" s="7">
        <f t="shared" si="66"/>
        <v>12</v>
      </c>
      <c r="B108" s="220"/>
      <c r="C108" s="81" t="e">
        <f t="shared" si="37"/>
        <v>#N/A</v>
      </c>
      <c r="D108" s="96" t="s">
        <v>77</v>
      </c>
      <c r="E108" s="171" t="s">
        <v>80</v>
      </c>
      <c r="F108" s="150"/>
      <c r="G108" s="156"/>
      <c r="H108" s="109">
        <f t="shared" si="67"/>
        <v>5</v>
      </c>
      <c r="I108" s="82">
        <f t="shared" si="68"/>
        <v>3</v>
      </c>
      <c r="J108" s="223"/>
      <c r="P108" s="150">
        <v>1</v>
      </c>
      <c r="Q108" s="183">
        <v>3</v>
      </c>
      <c r="R108" s="83">
        <f t="shared" si="38"/>
        <v>0</v>
      </c>
      <c r="S108" s="150">
        <v>1</v>
      </c>
      <c r="T108" s="183">
        <v>1</v>
      </c>
      <c r="U108" s="83">
        <f t="shared" si="39"/>
        <v>0</v>
      </c>
      <c r="V108" s="150">
        <v>1</v>
      </c>
      <c r="W108" s="183">
        <v>0</v>
      </c>
      <c r="X108" s="83">
        <f t="shared" si="40"/>
        <v>0</v>
      </c>
      <c r="Y108" s="150">
        <v>2</v>
      </c>
      <c r="Z108" s="183">
        <v>1</v>
      </c>
      <c r="AA108" s="83">
        <f t="shared" si="41"/>
        <v>0</v>
      </c>
      <c r="AB108" s="150">
        <v>1</v>
      </c>
      <c r="AC108" s="183">
        <v>1</v>
      </c>
      <c r="AD108" s="83">
        <f t="shared" si="42"/>
        <v>0</v>
      </c>
      <c r="AE108" s="150">
        <v>2</v>
      </c>
      <c r="AF108" s="183">
        <v>1</v>
      </c>
      <c r="AG108" s="83">
        <f t="shared" si="43"/>
        <v>0</v>
      </c>
      <c r="AH108" s="150">
        <v>1</v>
      </c>
      <c r="AI108" s="183">
        <v>0</v>
      </c>
      <c r="AJ108" s="83">
        <f t="shared" si="44"/>
        <v>0</v>
      </c>
      <c r="AK108" s="150">
        <v>2</v>
      </c>
      <c r="AL108" s="183">
        <v>1</v>
      </c>
      <c r="AM108" s="83">
        <f t="shared" si="45"/>
        <v>0</v>
      </c>
      <c r="AN108" s="150">
        <v>2</v>
      </c>
      <c r="AO108" s="162">
        <v>1</v>
      </c>
      <c r="AP108" s="83">
        <f t="shared" si="46"/>
        <v>0</v>
      </c>
      <c r="AQ108" s="150">
        <v>1</v>
      </c>
      <c r="AR108" s="162">
        <v>0</v>
      </c>
      <c r="AS108" s="83">
        <f t="shared" si="47"/>
        <v>0</v>
      </c>
      <c r="AT108" s="150">
        <v>2</v>
      </c>
      <c r="AU108" s="183">
        <v>2</v>
      </c>
      <c r="AV108" s="83">
        <f t="shared" si="48"/>
        <v>0</v>
      </c>
      <c r="AW108" s="150">
        <v>1</v>
      </c>
      <c r="AX108" s="183">
        <v>0</v>
      </c>
      <c r="AY108" s="83">
        <f t="shared" si="49"/>
        <v>0</v>
      </c>
      <c r="AZ108" s="150">
        <v>1</v>
      </c>
      <c r="BA108" s="162">
        <v>0</v>
      </c>
      <c r="BB108" s="83">
        <f t="shared" si="50"/>
        <v>0</v>
      </c>
      <c r="BC108" s="150">
        <v>2</v>
      </c>
      <c r="BD108" s="183">
        <v>1</v>
      </c>
      <c r="BE108" s="83">
        <f t="shared" si="51"/>
        <v>0</v>
      </c>
      <c r="BF108" s="184">
        <v>1</v>
      </c>
      <c r="BG108" s="185">
        <v>1</v>
      </c>
      <c r="BH108" s="83">
        <f t="shared" si="52"/>
        <v>0</v>
      </c>
      <c r="BI108" s="150">
        <v>2</v>
      </c>
      <c r="BJ108" s="162">
        <v>2</v>
      </c>
      <c r="BK108" s="83">
        <f t="shared" si="53"/>
        <v>0</v>
      </c>
      <c r="BL108" s="150">
        <v>1</v>
      </c>
      <c r="BM108" s="162">
        <v>0</v>
      </c>
      <c r="BN108" s="83">
        <f t="shared" si="54"/>
        <v>0</v>
      </c>
      <c r="BO108" s="150">
        <v>2</v>
      </c>
      <c r="BP108" s="183">
        <v>1</v>
      </c>
      <c r="BQ108" s="83">
        <f t="shared" si="55"/>
        <v>0</v>
      </c>
      <c r="BR108" s="150">
        <v>2</v>
      </c>
      <c r="BS108" s="183">
        <v>1</v>
      </c>
      <c r="BT108" s="83">
        <f t="shared" si="56"/>
        <v>0</v>
      </c>
      <c r="BU108" s="150">
        <v>2</v>
      </c>
      <c r="BV108" s="162">
        <v>1</v>
      </c>
      <c r="BW108" s="83">
        <f t="shared" si="57"/>
        <v>0</v>
      </c>
      <c r="BX108" s="191">
        <v>1</v>
      </c>
      <c r="BY108" s="167">
        <v>1</v>
      </c>
      <c r="BZ108" s="83">
        <f t="shared" si="58"/>
        <v>0</v>
      </c>
      <c r="CA108" s="150">
        <v>2</v>
      </c>
      <c r="CB108" s="162">
        <v>2</v>
      </c>
      <c r="CC108" s="83">
        <f t="shared" si="59"/>
        <v>0</v>
      </c>
      <c r="CD108" s="150">
        <v>2</v>
      </c>
      <c r="CE108" s="183">
        <v>1</v>
      </c>
      <c r="CF108" s="83">
        <f t="shared" si="60"/>
        <v>0</v>
      </c>
      <c r="CG108" s="150">
        <v>2</v>
      </c>
      <c r="CH108" s="162">
        <v>0</v>
      </c>
      <c r="CI108" s="83">
        <f t="shared" si="61"/>
        <v>0</v>
      </c>
      <c r="CJ108" s="188">
        <v>1</v>
      </c>
      <c r="CK108" s="189">
        <v>1</v>
      </c>
      <c r="CL108" s="83">
        <f t="shared" si="62"/>
        <v>0</v>
      </c>
      <c r="CM108" s="150">
        <v>2</v>
      </c>
      <c r="CN108" s="183">
        <v>0</v>
      </c>
      <c r="CO108" s="83">
        <f t="shared" si="63"/>
        <v>0</v>
      </c>
      <c r="CP108" s="150">
        <v>2</v>
      </c>
      <c r="CQ108" s="162">
        <v>1</v>
      </c>
      <c r="CR108" s="83">
        <f t="shared" si="64"/>
        <v>0</v>
      </c>
      <c r="CS108" s="150">
        <v>1</v>
      </c>
      <c r="CT108" s="162">
        <v>3</v>
      </c>
      <c r="CU108" s="163">
        <f t="shared" si="65"/>
        <v>0</v>
      </c>
    </row>
    <row r="109" spans="1:99" ht="12.75" customHeight="1">
      <c r="A109" s="7">
        <f t="shared" si="66"/>
        <v>12</v>
      </c>
      <c r="B109" s="220"/>
      <c r="C109" s="79" t="e">
        <f t="shared" si="37"/>
        <v>#N/A</v>
      </c>
      <c r="D109" s="95" t="s">
        <v>110</v>
      </c>
      <c r="E109" s="170" t="s">
        <v>68</v>
      </c>
      <c r="F109" s="149"/>
      <c r="G109" s="111"/>
      <c r="H109" s="108">
        <f t="shared" si="67"/>
        <v>15</v>
      </c>
      <c r="I109" s="1">
        <f t="shared" si="68"/>
        <v>1</v>
      </c>
      <c r="J109" s="223"/>
      <c r="P109" s="149">
        <v>1</v>
      </c>
      <c r="Q109" s="178">
        <v>3</v>
      </c>
      <c r="R109" s="80">
        <f t="shared" si="38"/>
        <v>0</v>
      </c>
      <c r="S109" s="149">
        <v>0</v>
      </c>
      <c r="T109" s="178">
        <v>2</v>
      </c>
      <c r="U109" s="80">
        <f t="shared" si="39"/>
        <v>0</v>
      </c>
      <c r="V109" s="149">
        <v>1</v>
      </c>
      <c r="W109" s="178">
        <v>1</v>
      </c>
      <c r="X109" s="80">
        <f t="shared" si="40"/>
        <v>0</v>
      </c>
      <c r="Y109" s="149">
        <v>0</v>
      </c>
      <c r="Z109" s="178">
        <v>2</v>
      </c>
      <c r="AA109" s="80">
        <f t="shared" si="41"/>
        <v>0</v>
      </c>
      <c r="AB109" s="149">
        <v>2</v>
      </c>
      <c r="AC109" s="178">
        <v>1</v>
      </c>
      <c r="AD109" s="80">
        <f t="shared" si="42"/>
        <v>0</v>
      </c>
      <c r="AE109" s="149">
        <v>1</v>
      </c>
      <c r="AF109" s="178">
        <v>2</v>
      </c>
      <c r="AG109" s="80">
        <f t="shared" si="43"/>
        <v>0</v>
      </c>
      <c r="AH109" s="149">
        <v>1</v>
      </c>
      <c r="AI109" s="178">
        <v>4</v>
      </c>
      <c r="AJ109" s="80">
        <f t="shared" si="44"/>
        <v>0</v>
      </c>
      <c r="AK109" s="149">
        <v>1</v>
      </c>
      <c r="AL109" s="178">
        <v>2</v>
      </c>
      <c r="AM109" s="80">
        <f t="shared" si="45"/>
        <v>0</v>
      </c>
      <c r="AN109" s="149">
        <v>1</v>
      </c>
      <c r="AO109" s="160">
        <v>4</v>
      </c>
      <c r="AP109" s="80">
        <f t="shared" si="46"/>
        <v>0</v>
      </c>
      <c r="AQ109" s="149">
        <v>2</v>
      </c>
      <c r="AR109" s="160">
        <v>3</v>
      </c>
      <c r="AS109" s="80">
        <f t="shared" si="47"/>
        <v>0</v>
      </c>
      <c r="AT109" s="149">
        <v>0</v>
      </c>
      <c r="AU109" s="178">
        <v>4</v>
      </c>
      <c r="AV109" s="80">
        <f t="shared" si="48"/>
        <v>0</v>
      </c>
      <c r="AW109" s="149">
        <v>2</v>
      </c>
      <c r="AX109" s="178">
        <v>3</v>
      </c>
      <c r="AY109" s="80">
        <f t="shared" si="49"/>
        <v>0</v>
      </c>
      <c r="AZ109" s="149">
        <v>2</v>
      </c>
      <c r="BA109" s="160">
        <v>3</v>
      </c>
      <c r="BB109" s="80">
        <f t="shared" si="50"/>
        <v>0</v>
      </c>
      <c r="BC109" s="149">
        <v>3</v>
      </c>
      <c r="BD109" s="178">
        <v>3</v>
      </c>
      <c r="BE109" s="80">
        <f t="shared" si="51"/>
        <v>0</v>
      </c>
      <c r="BF109" s="179">
        <v>1</v>
      </c>
      <c r="BG109" s="180">
        <v>4</v>
      </c>
      <c r="BH109" s="80">
        <f t="shared" si="52"/>
        <v>0</v>
      </c>
      <c r="BI109" s="149">
        <v>2</v>
      </c>
      <c r="BJ109" s="160">
        <v>2</v>
      </c>
      <c r="BK109" s="80">
        <f t="shared" si="53"/>
        <v>0</v>
      </c>
      <c r="BL109" s="149">
        <v>1</v>
      </c>
      <c r="BM109" s="160">
        <v>1</v>
      </c>
      <c r="BN109" s="80">
        <f t="shared" si="54"/>
        <v>0</v>
      </c>
      <c r="BO109" s="149">
        <v>1</v>
      </c>
      <c r="BP109" s="178">
        <v>2</v>
      </c>
      <c r="BQ109" s="80">
        <f t="shared" si="55"/>
        <v>0</v>
      </c>
      <c r="BR109" s="149">
        <v>3</v>
      </c>
      <c r="BS109" s="178">
        <v>3</v>
      </c>
      <c r="BT109" s="80">
        <f t="shared" si="56"/>
        <v>0</v>
      </c>
      <c r="BU109" s="149">
        <v>1</v>
      </c>
      <c r="BV109" s="160">
        <v>2</v>
      </c>
      <c r="BW109" s="80">
        <f t="shared" si="57"/>
        <v>0</v>
      </c>
      <c r="BX109" s="190">
        <v>1</v>
      </c>
      <c r="BY109" s="160">
        <v>3</v>
      </c>
      <c r="BZ109" s="80">
        <f t="shared" si="58"/>
        <v>0</v>
      </c>
      <c r="CA109" s="149">
        <v>2</v>
      </c>
      <c r="CB109" s="160">
        <v>2</v>
      </c>
      <c r="CC109" s="80">
        <f t="shared" si="59"/>
        <v>0</v>
      </c>
      <c r="CD109" s="149">
        <v>0</v>
      </c>
      <c r="CE109" s="178">
        <v>0</v>
      </c>
      <c r="CF109" s="80">
        <f t="shared" si="60"/>
        <v>0</v>
      </c>
      <c r="CG109" s="149">
        <v>1</v>
      </c>
      <c r="CH109" s="160">
        <v>0</v>
      </c>
      <c r="CI109" s="80">
        <f t="shared" si="61"/>
        <v>0</v>
      </c>
      <c r="CJ109" s="149">
        <v>1</v>
      </c>
      <c r="CK109" s="160">
        <v>2</v>
      </c>
      <c r="CL109" s="80">
        <f t="shared" si="62"/>
        <v>0</v>
      </c>
      <c r="CM109" s="149">
        <v>1</v>
      </c>
      <c r="CN109" s="178">
        <v>3</v>
      </c>
      <c r="CO109" s="80">
        <f t="shared" si="63"/>
        <v>0</v>
      </c>
      <c r="CP109" s="149">
        <v>1</v>
      </c>
      <c r="CQ109" s="160">
        <v>3</v>
      </c>
      <c r="CR109" s="80">
        <f t="shared" si="64"/>
        <v>0</v>
      </c>
      <c r="CS109" s="149">
        <v>1</v>
      </c>
      <c r="CT109" s="160">
        <v>4</v>
      </c>
      <c r="CU109" s="161">
        <f t="shared" si="65"/>
        <v>0</v>
      </c>
    </row>
    <row r="110" spans="1:99" ht="13.5" customHeight="1">
      <c r="A110" s="7">
        <f t="shared" si="66"/>
        <v>12</v>
      </c>
      <c r="B110" s="221"/>
      <c r="C110" s="84" t="e">
        <f t="shared" si="37"/>
        <v>#N/A</v>
      </c>
      <c r="D110" s="97" t="s">
        <v>108</v>
      </c>
      <c r="E110" s="107" t="s">
        <v>78</v>
      </c>
      <c r="F110" s="151"/>
      <c r="G110" s="157"/>
      <c r="H110" s="110">
        <f t="shared" si="67"/>
        <v>8</v>
      </c>
      <c r="I110" s="85">
        <f t="shared" si="68"/>
        <v>4</v>
      </c>
      <c r="J110" s="224"/>
      <c r="K110" s="86"/>
      <c r="L110" s="86"/>
      <c r="M110" s="86"/>
      <c r="N110" s="86"/>
      <c r="O110" s="86"/>
      <c r="P110" s="151">
        <v>1</v>
      </c>
      <c r="Q110" s="153">
        <v>3</v>
      </c>
      <c r="R110" s="87">
        <f t="shared" si="38"/>
        <v>0</v>
      </c>
      <c r="S110" s="151">
        <v>1</v>
      </c>
      <c r="T110" s="153">
        <v>2</v>
      </c>
      <c r="U110" s="87">
        <f t="shared" si="39"/>
        <v>0</v>
      </c>
      <c r="V110" s="151">
        <v>1</v>
      </c>
      <c r="W110" s="153">
        <v>2</v>
      </c>
      <c r="X110" s="87">
        <f t="shared" si="40"/>
        <v>0</v>
      </c>
      <c r="Y110" s="151">
        <v>1</v>
      </c>
      <c r="Z110" s="153">
        <v>3</v>
      </c>
      <c r="AA110" s="87">
        <f t="shared" si="41"/>
        <v>0</v>
      </c>
      <c r="AB110" s="151">
        <v>1</v>
      </c>
      <c r="AC110" s="153">
        <v>3</v>
      </c>
      <c r="AD110" s="87">
        <f t="shared" si="42"/>
        <v>0</v>
      </c>
      <c r="AE110" s="151">
        <v>1</v>
      </c>
      <c r="AF110" s="153">
        <v>2</v>
      </c>
      <c r="AG110" s="87">
        <f t="shared" si="43"/>
        <v>0</v>
      </c>
      <c r="AH110" s="151">
        <v>1</v>
      </c>
      <c r="AI110" s="153">
        <v>2</v>
      </c>
      <c r="AJ110" s="87">
        <f t="shared" si="44"/>
        <v>0</v>
      </c>
      <c r="AK110" s="151">
        <v>1</v>
      </c>
      <c r="AL110" s="153">
        <v>2</v>
      </c>
      <c r="AM110" s="87">
        <f t="shared" si="45"/>
        <v>0</v>
      </c>
      <c r="AN110" s="151">
        <v>0</v>
      </c>
      <c r="AO110" s="153">
        <v>3</v>
      </c>
      <c r="AP110" s="87">
        <f t="shared" si="46"/>
        <v>0</v>
      </c>
      <c r="AQ110" s="151">
        <v>1</v>
      </c>
      <c r="AR110" s="153">
        <v>3</v>
      </c>
      <c r="AS110" s="87">
        <f t="shared" si="47"/>
        <v>0</v>
      </c>
      <c r="AT110" s="151">
        <v>0</v>
      </c>
      <c r="AU110" s="153">
        <v>2</v>
      </c>
      <c r="AV110" s="87">
        <f t="shared" si="48"/>
        <v>0</v>
      </c>
      <c r="AW110" s="151">
        <v>1</v>
      </c>
      <c r="AX110" s="153">
        <v>3</v>
      </c>
      <c r="AY110" s="87">
        <f t="shared" si="49"/>
        <v>0</v>
      </c>
      <c r="AZ110" s="151">
        <v>1</v>
      </c>
      <c r="BA110" s="153">
        <v>3</v>
      </c>
      <c r="BB110" s="87">
        <f t="shared" si="50"/>
        <v>0</v>
      </c>
      <c r="BC110" s="151">
        <v>2</v>
      </c>
      <c r="BD110" s="153">
        <v>2</v>
      </c>
      <c r="BE110" s="87">
        <f t="shared" si="51"/>
        <v>0</v>
      </c>
      <c r="BF110" s="192">
        <v>0</v>
      </c>
      <c r="BG110" s="193">
        <v>2</v>
      </c>
      <c r="BH110" s="87">
        <f t="shared" si="52"/>
        <v>0</v>
      </c>
      <c r="BI110" s="151">
        <v>1</v>
      </c>
      <c r="BJ110" s="153">
        <v>3</v>
      </c>
      <c r="BK110" s="87">
        <f t="shared" si="53"/>
        <v>0</v>
      </c>
      <c r="BL110" s="151">
        <v>1</v>
      </c>
      <c r="BM110" s="153">
        <v>2</v>
      </c>
      <c r="BN110" s="87">
        <f t="shared" si="54"/>
        <v>0</v>
      </c>
      <c r="BO110" s="151">
        <v>1</v>
      </c>
      <c r="BP110" s="153">
        <v>2</v>
      </c>
      <c r="BQ110" s="87">
        <f t="shared" si="55"/>
        <v>0</v>
      </c>
      <c r="BR110" s="151">
        <v>2</v>
      </c>
      <c r="BS110" s="153">
        <v>2</v>
      </c>
      <c r="BT110" s="87">
        <f t="shared" si="56"/>
        <v>0</v>
      </c>
      <c r="BU110" s="151">
        <v>1</v>
      </c>
      <c r="BV110" s="153">
        <v>2</v>
      </c>
      <c r="BW110" s="87">
        <f t="shared" si="57"/>
        <v>0</v>
      </c>
      <c r="BX110" s="198">
        <v>0</v>
      </c>
      <c r="BY110" s="101">
        <v>2</v>
      </c>
      <c r="BZ110" s="87">
        <f t="shared" si="58"/>
        <v>0</v>
      </c>
      <c r="CA110" s="151">
        <v>1</v>
      </c>
      <c r="CB110" s="153">
        <v>3</v>
      </c>
      <c r="CC110" s="87">
        <f t="shared" si="59"/>
        <v>0</v>
      </c>
      <c r="CD110" s="151">
        <v>1</v>
      </c>
      <c r="CE110" s="153">
        <v>2</v>
      </c>
      <c r="CF110" s="87">
        <f t="shared" si="60"/>
        <v>0</v>
      </c>
      <c r="CG110" s="151">
        <v>2</v>
      </c>
      <c r="CH110" s="153">
        <v>2</v>
      </c>
      <c r="CI110" s="87">
        <f t="shared" si="61"/>
        <v>0</v>
      </c>
      <c r="CJ110" s="196">
        <v>1</v>
      </c>
      <c r="CK110" s="197">
        <v>2</v>
      </c>
      <c r="CL110" s="87">
        <f t="shared" si="62"/>
        <v>0</v>
      </c>
      <c r="CM110" s="151">
        <v>1</v>
      </c>
      <c r="CN110" s="153">
        <v>2</v>
      </c>
      <c r="CO110" s="87">
        <f t="shared" si="63"/>
        <v>0</v>
      </c>
      <c r="CP110" s="151">
        <v>1</v>
      </c>
      <c r="CQ110" s="153">
        <v>3</v>
      </c>
      <c r="CR110" s="87">
        <f t="shared" si="64"/>
        <v>0</v>
      </c>
      <c r="CS110" s="151">
        <v>1</v>
      </c>
      <c r="CT110" s="153">
        <v>3</v>
      </c>
      <c r="CU110" s="164">
        <f t="shared" si="65"/>
        <v>0</v>
      </c>
    </row>
    <row r="111" spans="1:99" ht="12.75" customHeight="1">
      <c r="A111" s="7">
        <f t="shared" si="66"/>
        <v>13</v>
      </c>
      <c r="B111" s="231">
        <v>13</v>
      </c>
      <c r="C111" s="141" t="e">
        <f t="shared" si="37"/>
        <v>#N/A</v>
      </c>
      <c r="D111" s="96" t="s">
        <v>68</v>
      </c>
      <c r="E111" s="117" t="s">
        <v>73</v>
      </c>
      <c r="F111" s="150"/>
      <c r="G111" s="156"/>
      <c r="H111" s="118">
        <f t="shared" si="67"/>
        <v>1</v>
      </c>
      <c r="I111" s="119">
        <f t="shared" si="68"/>
        <v>10</v>
      </c>
      <c r="J111" s="222" t="str">
        <f>IF(SUM(H111:I119)&lt;&gt;171,"F e h l e r","")</f>
        <v/>
      </c>
      <c r="K111" s="115"/>
      <c r="L111" s="115"/>
      <c r="M111" s="115"/>
      <c r="N111" s="115"/>
      <c r="O111" s="115"/>
      <c r="P111" s="150">
        <v>1</v>
      </c>
      <c r="Q111" s="183">
        <v>3</v>
      </c>
      <c r="R111" s="120">
        <f t="shared" si="38"/>
        <v>0</v>
      </c>
      <c r="S111" s="150">
        <v>2</v>
      </c>
      <c r="T111" s="183">
        <v>0</v>
      </c>
      <c r="U111" s="120">
        <f t="shared" si="39"/>
        <v>0</v>
      </c>
      <c r="V111" s="150">
        <v>3</v>
      </c>
      <c r="W111" s="183">
        <v>1</v>
      </c>
      <c r="X111" s="120">
        <f t="shared" si="40"/>
        <v>0</v>
      </c>
      <c r="Y111" s="150">
        <v>2</v>
      </c>
      <c r="Z111" s="183">
        <v>1</v>
      </c>
      <c r="AA111" s="120">
        <f t="shared" si="41"/>
        <v>0</v>
      </c>
      <c r="AB111" s="150">
        <v>3</v>
      </c>
      <c r="AC111" s="183">
        <v>1</v>
      </c>
      <c r="AD111" s="120">
        <f t="shared" si="42"/>
        <v>0</v>
      </c>
      <c r="AE111" s="150">
        <v>2</v>
      </c>
      <c r="AF111" s="183">
        <v>0</v>
      </c>
      <c r="AG111" s="120">
        <f t="shared" si="43"/>
        <v>0</v>
      </c>
      <c r="AH111" s="150">
        <v>3</v>
      </c>
      <c r="AI111" s="183">
        <v>0</v>
      </c>
      <c r="AJ111" s="120">
        <f t="shared" si="44"/>
        <v>0</v>
      </c>
      <c r="AK111" s="150">
        <v>3</v>
      </c>
      <c r="AL111" s="183">
        <v>0</v>
      </c>
      <c r="AM111" s="120">
        <f t="shared" si="45"/>
        <v>0</v>
      </c>
      <c r="AN111" s="150">
        <v>2</v>
      </c>
      <c r="AO111" s="162">
        <v>0</v>
      </c>
      <c r="AP111" s="120">
        <f t="shared" si="46"/>
        <v>0</v>
      </c>
      <c r="AQ111" s="150">
        <v>3</v>
      </c>
      <c r="AR111" s="162">
        <v>1</v>
      </c>
      <c r="AS111" s="120">
        <f t="shared" si="47"/>
        <v>0</v>
      </c>
      <c r="AT111" s="150">
        <v>3</v>
      </c>
      <c r="AU111" s="183">
        <v>1</v>
      </c>
      <c r="AV111" s="120">
        <f t="shared" si="48"/>
        <v>0</v>
      </c>
      <c r="AW111" s="150">
        <v>3</v>
      </c>
      <c r="AX111" s="183">
        <v>1</v>
      </c>
      <c r="AY111" s="120">
        <f t="shared" si="49"/>
        <v>0</v>
      </c>
      <c r="AZ111" s="150">
        <v>3</v>
      </c>
      <c r="BA111" s="162">
        <v>1</v>
      </c>
      <c r="BB111" s="120">
        <f t="shared" si="50"/>
        <v>0</v>
      </c>
      <c r="BC111" s="150">
        <v>3</v>
      </c>
      <c r="BD111" s="183">
        <v>1</v>
      </c>
      <c r="BE111" s="120">
        <f t="shared" si="51"/>
        <v>0</v>
      </c>
      <c r="BF111" s="184">
        <v>3</v>
      </c>
      <c r="BG111" s="185">
        <v>0</v>
      </c>
      <c r="BH111" s="120">
        <f t="shared" si="52"/>
        <v>0</v>
      </c>
      <c r="BI111" s="150">
        <v>3</v>
      </c>
      <c r="BJ111" s="162">
        <v>1</v>
      </c>
      <c r="BK111" s="120">
        <f t="shared" si="53"/>
        <v>0</v>
      </c>
      <c r="BL111" s="150">
        <v>3</v>
      </c>
      <c r="BM111" s="162">
        <v>1</v>
      </c>
      <c r="BN111" s="120">
        <f t="shared" si="54"/>
        <v>0</v>
      </c>
      <c r="BO111" s="150">
        <v>2</v>
      </c>
      <c r="BP111" s="183">
        <v>0</v>
      </c>
      <c r="BQ111" s="120">
        <f t="shared" si="55"/>
        <v>0</v>
      </c>
      <c r="BR111" s="150">
        <v>3</v>
      </c>
      <c r="BS111" s="183">
        <v>1</v>
      </c>
      <c r="BT111" s="120">
        <f t="shared" si="56"/>
        <v>0</v>
      </c>
      <c r="BU111" s="150">
        <v>2</v>
      </c>
      <c r="BV111" s="162">
        <v>1</v>
      </c>
      <c r="BW111" s="120">
        <f t="shared" si="57"/>
        <v>0</v>
      </c>
      <c r="BX111" s="191">
        <v>3</v>
      </c>
      <c r="BY111" s="167">
        <v>0</v>
      </c>
      <c r="BZ111" s="120">
        <f t="shared" si="58"/>
        <v>0</v>
      </c>
      <c r="CA111" s="150">
        <v>4</v>
      </c>
      <c r="CB111" s="162">
        <v>1</v>
      </c>
      <c r="CC111" s="120">
        <f t="shared" si="59"/>
        <v>0</v>
      </c>
      <c r="CD111" s="150">
        <v>4</v>
      </c>
      <c r="CE111" s="183">
        <v>2</v>
      </c>
      <c r="CF111" s="120">
        <f t="shared" si="60"/>
        <v>0</v>
      </c>
      <c r="CG111" s="150">
        <v>2</v>
      </c>
      <c r="CH111" s="162">
        <v>0</v>
      </c>
      <c r="CI111" s="120">
        <f t="shared" si="61"/>
        <v>0</v>
      </c>
      <c r="CJ111" s="188">
        <v>2</v>
      </c>
      <c r="CK111" s="189">
        <v>1</v>
      </c>
      <c r="CL111" s="120">
        <f t="shared" si="62"/>
        <v>0</v>
      </c>
      <c r="CM111" s="150">
        <v>3</v>
      </c>
      <c r="CN111" s="183">
        <v>0</v>
      </c>
      <c r="CO111" s="120">
        <f t="shared" si="63"/>
        <v>0</v>
      </c>
      <c r="CP111" s="150">
        <v>3</v>
      </c>
      <c r="CQ111" s="162">
        <v>1</v>
      </c>
      <c r="CR111" s="120">
        <f t="shared" si="64"/>
        <v>0</v>
      </c>
      <c r="CS111" s="150">
        <v>3</v>
      </c>
      <c r="CT111" s="162">
        <v>2</v>
      </c>
      <c r="CU111" s="165">
        <f t="shared" si="65"/>
        <v>0</v>
      </c>
    </row>
    <row r="112" spans="1:99" ht="12.75" customHeight="1">
      <c r="A112" s="7">
        <f t="shared" si="66"/>
        <v>13</v>
      </c>
      <c r="B112" s="220"/>
      <c r="C112" s="79" t="e">
        <f t="shared" si="37"/>
        <v>#N/A</v>
      </c>
      <c r="D112" s="95" t="s">
        <v>78</v>
      </c>
      <c r="E112" s="170" t="s">
        <v>77</v>
      </c>
      <c r="F112" s="149"/>
      <c r="G112" s="111"/>
      <c r="H112" s="108">
        <f t="shared" si="67"/>
        <v>4</v>
      </c>
      <c r="I112" s="1">
        <f t="shared" si="68"/>
        <v>5</v>
      </c>
      <c r="J112" s="223"/>
      <c r="P112" s="149">
        <v>1</v>
      </c>
      <c r="Q112" s="178">
        <v>3</v>
      </c>
      <c r="R112" s="80">
        <f t="shared" si="38"/>
        <v>0</v>
      </c>
      <c r="S112" s="149">
        <v>2</v>
      </c>
      <c r="T112" s="178">
        <v>0</v>
      </c>
      <c r="U112" s="80">
        <f t="shared" si="39"/>
        <v>0</v>
      </c>
      <c r="V112" s="149">
        <v>2</v>
      </c>
      <c r="W112" s="178">
        <v>0</v>
      </c>
      <c r="X112" s="80">
        <f t="shared" si="40"/>
        <v>0</v>
      </c>
      <c r="Y112" s="149">
        <v>1</v>
      </c>
      <c r="Z112" s="178">
        <v>0</v>
      </c>
      <c r="AA112" s="80">
        <f t="shared" si="41"/>
        <v>0</v>
      </c>
      <c r="AB112" s="149">
        <v>3</v>
      </c>
      <c r="AC112" s="178">
        <v>1</v>
      </c>
      <c r="AD112" s="80">
        <f t="shared" si="42"/>
        <v>0</v>
      </c>
      <c r="AE112" s="149">
        <v>1</v>
      </c>
      <c r="AF112" s="178">
        <v>1</v>
      </c>
      <c r="AG112" s="80">
        <f t="shared" si="43"/>
        <v>0</v>
      </c>
      <c r="AH112" s="149">
        <v>2</v>
      </c>
      <c r="AI112" s="178">
        <v>0</v>
      </c>
      <c r="AJ112" s="80">
        <f t="shared" si="44"/>
        <v>0</v>
      </c>
      <c r="AK112" s="149">
        <v>2</v>
      </c>
      <c r="AL112" s="178">
        <v>0</v>
      </c>
      <c r="AM112" s="80">
        <f t="shared" si="45"/>
        <v>0</v>
      </c>
      <c r="AN112" s="149">
        <v>3</v>
      </c>
      <c r="AO112" s="160">
        <v>1</v>
      </c>
      <c r="AP112" s="80">
        <f t="shared" si="46"/>
        <v>0</v>
      </c>
      <c r="AQ112" s="149">
        <v>2</v>
      </c>
      <c r="AR112" s="160">
        <v>1</v>
      </c>
      <c r="AS112" s="80">
        <f t="shared" si="47"/>
        <v>0</v>
      </c>
      <c r="AT112" s="149">
        <v>2</v>
      </c>
      <c r="AU112" s="178">
        <v>1</v>
      </c>
      <c r="AV112" s="80">
        <f t="shared" si="48"/>
        <v>0</v>
      </c>
      <c r="AW112" s="149">
        <v>2</v>
      </c>
      <c r="AX112" s="178">
        <v>1</v>
      </c>
      <c r="AY112" s="80">
        <f t="shared" si="49"/>
        <v>0</v>
      </c>
      <c r="AZ112" s="149">
        <v>2</v>
      </c>
      <c r="BA112" s="160">
        <v>1</v>
      </c>
      <c r="BB112" s="80">
        <f t="shared" si="50"/>
        <v>0</v>
      </c>
      <c r="BC112" s="149">
        <v>2</v>
      </c>
      <c r="BD112" s="178">
        <v>1</v>
      </c>
      <c r="BE112" s="80">
        <f t="shared" si="51"/>
        <v>0</v>
      </c>
      <c r="BF112" s="179">
        <v>2</v>
      </c>
      <c r="BG112" s="180">
        <v>1</v>
      </c>
      <c r="BH112" s="80">
        <f t="shared" si="52"/>
        <v>0</v>
      </c>
      <c r="BI112" s="149">
        <v>2</v>
      </c>
      <c r="BJ112" s="160">
        <v>0</v>
      </c>
      <c r="BK112" s="80">
        <f t="shared" si="53"/>
        <v>0</v>
      </c>
      <c r="BL112" s="149">
        <v>2</v>
      </c>
      <c r="BM112" s="160">
        <v>0</v>
      </c>
      <c r="BN112" s="80">
        <f t="shared" si="54"/>
        <v>0</v>
      </c>
      <c r="BO112" s="149">
        <v>1</v>
      </c>
      <c r="BP112" s="178">
        <v>1</v>
      </c>
      <c r="BQ112" s="80">
        <f t="shared" si="55"/>
        <v>0</v>
      </c>
      <c r="BR112" s="149">
        <v>2</v>
      </c>
      <c r="BS112" s="178">
        <v>1</v>
      </c>
      <c r="BT112" s="80">
        <f t="shared" si="56"/>
        <v>0</v>
      </c>
      <c r="BU112" s="149">
        <v>2</v>
      </c>
      <c r="BV112" s="160">
        <v>1</v>
      </c>
      <c r="BW112" s="80">
        <f t="shared" si="57"/>
        <v>0</v>
      </c>
      <c r="BX112" s="190">
        <v>2</v>
      </c>
      <c r="BY112" s="160">
        <v>0</v>
      </c>
      <c r="BZ112" s="80">
        <f t="shared" si="58"/>
        <v>0</v>
      </c>
      <c r="CA112" s="149">
        <v>3</v>
      </c>
      <c r="CB112" s="160">
        <v>1</v>
      </c>
      <c r="CC112" s="80">
        <f t="shared" si="59"/>
        <v>0</v>
      </c>
      <c r="CD112" s="149">
        <v>2</v>
      </c>
      <c r="CE112" s="178">
        <v>1</v>
      </c>
      <c r="CF112" s="80">
        <f t="shared" si="60"/>
        <v>0</v>
      </c>
      <c r="CG112" s="149">
        <v>1</v>
      </c>
      <c r="CH112" s="160">
        <v>1</v>
      </c>
      <c r="CI112" s="80">
        <f t="shared" si="61"/>
        <v>0</v>
      </c>
      <c r="CJ112" s="149">
        <v>2</v>
      </c>
      <c r="CK112" s="160">
        <v>1</v>
      </c>
      <c r="CL112" s="80">
        <f t="shared" si="62"/>
        <v>0</v>
      </c>
      <c r="CM112" s="149">
        <v>2</v>
      </c>
      <c r="CN112" s="178">
        <v>0</v>
      </c>
      <c r="CO112" s="80">
        <f t="shared" si="63"/>
        <v>0</v>
      </c>
      <c r="CP112" s="149">
        <v>3</v>
      </c>
      <c r="CQ112" s="160">
        <v>1</v>
      </c>
      <c r="CR112" s="80">
        <f t="shared" si="64"/>
        <v>0</v>
      </c>
      <c r="CS112" s="149">
        <v>1</v>
      </c>
      <c r="CT112" s="160">
        <v>1</v>
      </c>
      <c r="CU112" s="161">
        <f t="shared" si="65"/>
        <v>0</v>
      </c>
    </row>
    <row r="113" spans="1:99" ht="12.75" customHeight="1">
      <c r="A113" s="7">
        <f t="shared" si="66"/>
        <v>13</v>
      </c>
      <c r="B113" s="220"/>
      <c r="C113" s="81" t="e">
        <f t="shared" si="37"/>
        <v>#N/A</v>
      </c>
      <c r="D113" s="96" t="s">
        <v>70</v>
      </c>
      <c r="E113" s="171" t="s">
        <v>66</v>
      </c>
      <c r="F113" s="150"/>
      <c r="G113" s="156"/>
      <c r="H113" s="109">
        <f t="shared" si="67"/>
        <v>14</v>
      </c>
      <c r="I113" s="82">
        <f t="shared" si="68"/>
        <v>13</v>
      </c>
      <c r="J113" s="223"/>
      <c r="P113" s="150">
        <v>1</v>
      </c>
      <c r="Q113" s="183">
        <v>3</v>
      </c>
      <c r="R113" s="83">
        <f t="shared" si="38"/>
        <v>0</v>
      </c>
      <c r="S113" s="150">
        <v>1</v>
      </c>
      <c r="T113" s="183">
        <v>2</v>
      </c>
      <c r="U113" s="83">
        <f t="shared" si="39"/>
        <v>0</v>
      </c>
      <c r="V113" s="150">
        <v>1</v>
      </c>
      <c r="W113" s="183">
        <v>2</v>
      </c>
      <c r="X113" s="83">
        <f t="shared" si="40"/>
        <v>0</v>
      </c>
      <c r="Y113" s="150">
        <v>0</v>
      </c>
      <c r="Z113" s="183">
        <v>1</v>
      </c>
      <c r="AA113" s="83">
        <f t="shared" si="41"/>
        <v>0</v>
      </c>
      <c r="AB113" s="150">
        <v>1</v>
      </c>
      <c r="AC113" s="183">
        <v>3</v>
      </c>
      <c r="AD113" s="83">
        <f t="shared" si="42"/>
        <v>0</v>
      </c>
      <c r="AE113" s="150">
        <v>1</v>
      </c>
      <c r="AF113" s="183">
        <v>3</v>
      </c>
      <c r="AG113" s="83">
        <f t="shared" si="43"/>
        <v>0</v>
      </c>
      <c r="AH113" s="150">
        <v>1</v>
      </c>
      <c r="AI113" s="183">
        <v>2</v>
      </c>
      <c r="AJ113" s="83">
        <f t="shared" si="44"/>
        <v>0</v>
      </c>
      <c r="AK113" s="150">
        <v>1</v>
      </c>
      <c r="AL113" s="183">
        <v>2</v>
      </c>
      <c r="AM113" s="83">
        <f t="shared" si="45"/>
        <v>0</v>
      </c>
      <c r="AN113" s="150">
        <v>1</v>
      </c>
      <c r="AO113" s="162">
        <v>3</v>
      </c>
      <c r="AP113" s="83">
        <f t="shared" si="46"/>
        <v>0</v>
      </c>
      <c r="AQ113" s="150">
        <v>1</v>
      </c>
      <c r="AR113" s="162">
        <v>4</v>
      </c>
      <c r="AS113" s="83">
        <f t="shared" si="47"/>
        <v>0</v>
      </c>
      <c r="AT113" s="150">
        <v>1</v>
      </c>
      <c r="AU113" s="183">
        <v>3</v>
      </c>
      <c r="AV113" s="83">
        <f t="shared" si="48"/>
        <v>0</v>
      </c>
      <c r="AW113" s="150">
        <v>1</v>
      </c>
      <c r="AX113" s="183">
        <v>4</v>
      </c>
      <c r="AY113" s="83">
        <f t="shared" si="49"/>
        <v>0</v>
      </c>
      <c r="AZ113" s="150">
        <v>1</v>
      </c>
      <c r="BA113" s="162">
        <v>4</v>
      </c>
      <c r="BB113" s="83">
        <f t="shared" si="50"/>
        <v>0</v>
      </c>
      <c r="BC113" s="150">
        <v>1</v>
      </c>
      <c r="BD113" s="183">
        <v>2</v>
      </c>
      <c r="BE113" s="83">
        <f t="shared" si="51"/>
        <v>0</v>
      </c>
      <c r="BF113" s="184">
        <v>1</v>
      </c>
      <c r="BG113" s="185">
        <v>2</v>
      </c>
      <c r="BH113" s="83">
        <f t="shared" si="52"/>
        <v>0</v>
      </c>
      <c r="BI113" s="150">
        <v>2</v>
      </c>
      <c r="BJ113" s="162">
        <v>1</v>
      </c>
      <c r="BK113" s="83">
        <f t="shared" si="53"/>
        <v>0</v>
      </c>
      <c r="BL113" s="150">
        <v>1</v>
      </c>
      <c r="BM113" s="162">
        <v>2</v>
      </c>
      <c r="BN113" s="83">
        <f t="shared" si="54"/>
        <v>0</v>
      </c>
      <c r="BO113" s="150">
        <v>1</v>
      </c>
      <c r="BP113" s="183">
        <v>3</v>
      </c>
      <c r="BQ113" s="83">
        <f t="shared" si="55"/>
        <v>0</v>
      </c>
      <c r="BR113" s="150">
        <v>1</v>
      </c>
      <c r="BS113" s="183">
        <v>2</v>
      </c>
      <c r="BT113" s="83">
        <f t="shared" si="56"/>
        <v>0</v>
      </c>
      <c r="BU113" s="150">
        <v>1</v>
      </c>
      <c r="BV113" s="162">
        <v>2</v>
      </c>
      <c r="BW113" s="83">
        <f t="shared" si="57"/>
        <v>0</v>
      </c>
      <c r="BX113" s="191">
        <v>1</v>
      </c>
      <c r="BY113" s="167">
        <v>3</v>
      </c>
      <c r="BZ113" s="83">
        <f t="shared" si="58"/>
        <v>0</v>
      </c>
      <c r="CA113" s="150">
        <v>1</v>
      </c>
      <c r="CB113" s="162">
        <v>3</v>
      </c>
      <c r="CC113" s="83">
        <f t="shared" si="59"/>
        <v>0</v>
      </c>
      <c r="CD113" s="150">
        <v>0</v>
      </c>
      <c r="CE113" s="183">
        <v>2</v>
      </c>
      <c r="CF113" s="83">
        <f t="shared" si="60"/>
        <v>0</v>
      </c>
      <c r="CG113" s="150">
        <v>0</v>
      </c>
      <c r="CH113" s="162">
        <v>2</v>
      </c>
      <c r="CI113" s="83">
        <f t="shared" si="61"/>
        <v>0</v>
      </c>
      <c r="CJ113" s="188">
        <v>1</v>
      </c>
      <c r="CK113" s="189">
        <v>3</v>
      </c>
      <c r="CL113" s="83">
        <f t="shared" si="62"/>
        <v>0</v>
      </c>
      <c r="CM113" s="150">
        <v>1</v>
      </c>
      <c r="CN113" s="183">
        <v>3</v>
      </c>
      <c r="CO113" s="83">
        <f t="shared" si="63"/>
        <v>0</v>
      </c>
      <c r="CP113" s="150">
        <v>1</v>
      </c>
      <c r="CQ113" s="162">
        <v>2</v>
      </c>
      <c r="CR113" s="83">
        <f t="shared" si="64"/>
        <v>0</v>
      </c>
      <c r="CS113" s="150">
        <v>1</v>
      </c>
      <c r="CT113" s="162">
        <v>4</v>
      </c>
      <c r="CU113" s="163">
        <f t="shared" si="65"/>
        <v>0</v>
      </c>
    </row>
    <row r="114" spans="1:99" ht="12.75" customHeight="1">
      <c r="A114" s="7">
        <f t="shared" si="66"/>
        <v>13</v>
      </c>
      <c r="B114" s="220"/>
      <c r="C114" s="79" t="e">
        <f t="shared" si="37"/>
        <v>#N/A</v>
      </c>
      <c r="D114" s="95" t="s">
        <v>72</v>
      </c>
      <c r="E114" s="170" t="s">
        <v>76</v>
      </c>
      <c r="F114" s="149"/>
      <c r="G114" s="111"/>
      <c r="H114" s="108">
        <f t="shared" si="67"/>
        <v>9</v>
      </c>
      <c r="I114" s="1">
        <f t="shared" si="68"/>
        <v>6</v>
      </c>
      <c r="J114" s="223"/>
      <c r="P114" s="149">
        <v>1</v>
      </c>
      <c r="Q114" s="178">
        <v>3</v>
      </c>
      <c r="R114" s="80">
        <f t="shared" si="38"/>
        <v>0</v>
      </c>
      <c r="S114" s="149">
        <v>1</v>
      </c>
      <c r="T114" s="178">
        <v>1</v>
      </c>
      <c r="U114" s="80">
        <f t="shared" si="39"/>
        <v>0</v>
      </c>
      <c r="V114" s="149">
        <v>2</v>
      </c>
      <c r="W114" s="178">
        <v>2</v>
      </c>
      <c r="X114" s="80">
        <f t="shared" si="40"/>
        <v>0</v>
      </c>
      <c r="Y114" s="149">
        <v>1</v>
      </c>
      <c r="Z114" s="178">
        <v>0</v>
      </c>
      <c r="AA114" s="80">
        <f t="shared" si="41"/>
        <v>0</v>
      </c>
      <c r="AB114" s="149">
        <v>2</v>
      </c>
      <c r="AC114" s="178">
        <v>1</v>
      </c>
      <c r="AD114" s="80">
        <f t="shared" si="42"/>
        <v>0</v>
      </c>
      <c r="AE114" s="149">
        <v>1</v>
      </c>
      <c r="AF114" s="178">
        <v>1</v>
      </c>
      <c r="AG114" s="80">
        <f t="shared" si="43"/>
        <v>0</v>
      </c>
      <c r="AH114" s="149">
        <v>2</v>
      </c>
      <c r="AI114" s="178">
        <v>1</v>
      </c>
      <c r="AJ114" s="80">
        <f t="shared" si="44"/>
        <v>0</v>
      </c>
      <c r="AK114" s="149">
        <v>2</v>
      </c>
      <c r="AL114" s="178">
        <v>1</v>
      </c>
      <c r="AM114" s="80">
        <f t="shared" si="45"/>
        <v>0</v>
      </c>
      <c r="AN114" s="149">
        <v>1</v>
      </c>
      <c r="AO114" s="160">
        <v>1</v>
      </c>
      <c r="AP114" s="80">
        <f t="shared" si="46"/>
        <v>0</v>
      </c>
      <c r="AQ114" s="149">
        <v>1</v>
      </c>
      <c r="AR114" s="160">
        <v>2</v>
      </c>
      <c r="AS114" s="80">
        <f t="shared" si="47"/>
        <v>0</v>
      </c>
      <c r="AT114" s="149">
        <v>0</v>
      </c>
      <c r="AU114" s="178">
        <v>2</v>
      </c>
      <c r="AV114" s="80">
        <f t="shared" si="48"/>
        <v>0</v>
      </c>
      <c r="AW114" s="149">
        <v>1</v>
      </c>
      <c r="AX114" s="178">
        <v>2</v>
      </c>
      <c r="AY114" s="80">
        <f t="shared" si="49"/>
        <v>0</v>
      </c>
      <c r="AZ114" s="149">
        <v>1</v>
      </c>
      <c r="BA114" s="160">
        <v>2</v>
      </c>
      <c r="BB114" s="80">
        <f t="shared" si="50"/>
        <v>0</v>
      </c>
      <c r="BC114" s="149">
        <v>2</v>
      </c>
      <c r="BD114" s="178">
        <v>1</v>
      </c>
      <c r="BE114" s="80">
        <f t="shared" si="51"/>
        <v>0</v>
      </c>
      <c r="BF114" s="179">
        <v>1</v>
      </c>
      <c r="BG114" s="180">
        <v>2</v>
      </c>
      <c r="BH114" s="80">
        <f t="shared" si="52"/>
        <v>0</v>
      </c>
      <c r="BI114" s="149">
        <v>1</v>
      </c>
      <c r="BJ114" s="160">
        <v>1</v>
      </c>
      <c r="BK114" s="80">
        <f t="shared" si="53"/>
        <v>0</v>
      </c>
      <c r="BL114" s="149">
        <v>1</v>
      </c>
      <c r="BM114" s="160">
        <v>2</v>
      </c>
      <c r="BN114" s="80">
        <f t="shared" si="54"/>
        <v>0</v>
      </c>
      <c r="BO114" s="149">
        <v>1</v>
      </c>
      <c r="BP114" s="178">
        <v>1</v>
      </c>
      <c r="BQ114" s="80">
        <f t="shared" si="55"/>
        <v>0</v>
      </c>
      <c r="BR114" s="149">
        <v>2</v>
      </c>
      <c r="BS114" s="178">
        <v>1</v>
      </c>
      <c r="BT114" s="80">
        <f t="shared" si="56"/>
        <v>0</v>
      </c>
      <c r="BU114" s="149">
        <v>2</v>
      </c>
      <c r="BV114" s="160">
        <v>1</v>
      </c>
      <c r="BW114" s="80">
        <f t="shared" si="57"/>
        <v>0</v>
      </c>
      <c r="BX114" s="190">
        <v>1</v>
      </c>
      <c r="BY114" s="160">
        <v>1</v>
      </c>
      <c r="BZ114" s="80">
        <f t="shared" si="58"/>
        <v>0</v>
      </c>
      <c r="CA114" s="149">
        <v>2</v>
      </c>
      <c r="CB114" s="160">
        <v>1</v>
      </c>
      <c r="CC114" s="80">
        <f t="shared" si="59"/>
        <v>0</v>
      </c>
      <c r="CD114" s="149">
        <v>3</v>
      </c>
      <c r="CE114" s="178">
        <v>2</v>
      </c>
      <c r="CF114" s="80">
        <f t="shared" si="60"/>
        <v>0</v>
      </c>
      <c r="CG114" s="149">
        <v>1</v>
      </c>
      <c r="CH114" s="160">
        <v>0</v>
      </c>
      <c r="CI114" s="80">
        <f t="shared" si="61"/>
        <v>0</v>
      </c>
      <c r="CJ114" s="149">
        <v>1</v>
      </c>
      <c r="CK114" s="160">
        <v>1</v>
      </c>
      <c r="CL114" s="80">
        <f t="shared" si="62"/>
        <v>0</v>
      </c>
      <c r="CM114" s="149">
        <v>1</v>
      </c>
      <c r="CN114" s="178">
        <v>2</v>
      </c>
      <c r="CO114" s="80">
        <f t="shared" si="63"/>
        <v>0</v>
      </c>
      <c r="CP114" s="149">
        <v>1</v>
      </c>
      <c r="CQ114" s="160">
        <v>2</v>
      </c>
      <c r="CR114" s="80">
        <f t="shared" si="64"/>
        <v>0</v>
      </c>
      <c r="CS114" s="149">
        <v>1</v>
      </c>
      <c r="CT114" s="160">
        <v>2</v>
      </c>
      <c r="CU114" s="161">
        <f t="shared" si="65"/>
        <v>0</v>
      </c>
    </row>
    <row r="115" spans="1:99" ht="12.75" customHeight="1">
      <c r="A115" s="7">
        <f t="shared" si="66"/>
        <v>13</v>
      </c>
      <c r="B115" s="220"/>
      <c r="C115" s="81" t="e">
        <f t="shared" si="37"/>
        <v>#N/A</v>
      </c>
      <c r="D115" s="96" t="s">
        <v>71</v>
      </c>
      <c r="E115" s="171" t="s">
        <v>74</v>
      </c>
      <c r="F115" s="150"/>
      <c r="G115" s="156"/>
      <c r="H115" s="109">
        <f t="shared" si="67"/>
        <v>16</v>
      </c>
      <c r="I115" s="82">
        <f t="shared" si="68"/>
        <v>18</v>
      </c>
      <c r="J115" s="223"/>
      <c r="P115" s="150">
        <v>3</v>
      </c>
      <c r="Q115" s="183">
        <v>1</v>
      </c>
      <c r="R115" s="83">
        <f t="shared" si="38"/>
        <v>0</v>
      </c>
      <c r="S115" s="150">
        <v>2</v>
      </c>
      <c r="T115" s="183">
        <v>1</v>
      </c>
      <c r="U115" s="83">
        <f t="shared" si="39"/>
        <v>0</v>
      </c>
      <c r="V115" s="150">
        <v>2</v>
      </c>
      <c r="W115" s="183">
        <v>2</v>
      </c>
      <c r="X115" s="83">
        <f t="shared" si="40"/>
        <v>0</v>
      </c>
      <c r="Y115" s="150">
        <v>2</v>
      </c>
      <c r="Z115" s="183">
        <v>1</v>
      </c>
      <c r="AA115" s="83">
        <f t="shared" si="41"/>
        <v>0</v>
      </c>
      <c r="AB115" s="150">
        <v>2</v>
      </c>
      <c r="AC115" s="183">
        <v>2</v>
      </c>
      <c r="AD115" s="83">
        <f t="shared" si="42"/>
        <v>0</v>
      </c>
      <c r="AE115" s="150">
        <v>2</v>
      </c>
      <c r="AF115" s="183">
        <v>2</v>
      </c>
      <c r="AG115" s="83">
        <f t="shared" si="43"/>
        <v>0</v>
      </c>
      <c r="AH115" s="150">
        <v>2</v>
      </c>
      <c r="AI115" s="183">
        <v>1</v>
      </c>
      <c r="AJ115" s="83">
        <f t="shared" si="44"/>
        <v>0</v>
      </c>
      <c r="AK115" s="150">
        <v>1</v>
      </c>
      <c r="AL115" s="183">
        <v>0</v>
      </c>
      <c r="AM115" s="83">
        <f t="shared" si="45"/>
        <v>0</v>
      </c>
      <c r="AN115" s="150">
        <v>2</v>
      </c>
      <c r="AO115" s="162">
        <v>2</v>
      </c>
      <c r="AP115" s="83">
        <f t="shared" si="46"/>
        <v>0</v>
      </c>
      <c r="AQ115" s="150">
        <v>2</v>
      </c>
      <c r="AR115" s="162">
        <v>2</v>
      </c>
      <c r="AS115" s="83">
        <f t="shared" si="47"/>
        <v>0</v>
      </c>
      <c r="AT115" s="150">
        <v>0</v>
      </c>
      <c r="AU115" s="183">
        <v>2</v>
      </c>
      <c r="AV115" s="83">
        <f t="shared" si="48"/>
        <v>0</v>
      </c>
      <c r="AW115" s="150">
        <v>2</v>
      </c>
      <c r="AX115" s="183">
        <v>2</v>
      </c>
      <c r="AY115" s="83">
        <f t="shared" si="49"/>
        <v>0</v>
      </c>
      <c r="AZ115" s="150">
        <v>2</v>
      </c>
      <c r="BA115" s="162">
        <v>2</v>
      </c>
      <c r="BB115" s="83">
        <f t="shared" si="50"/>
        <v>0</v>
      </c>
      <c r="BC115" s="150">
        <v>1</v>
      </c>
      <c r="BD115" s="183">
        <v>3</v>
      </c>
      <c r="BE115" s="83">
        <f t="shared" si="51"/>
        <v>0</v>
      </c>
      <c r="BF115" s="184">
        <v>1</v>
      </c>
      <c r="BG115" s="185">
        <v>3</v>
      </c>
      <c r="BH115" s="83">
        <f t="shared" si="52"/>
        <v>0</v>
      </c>
      <c r="BI115" s="150">
        <v>2</v>
      </c>
      <c r="BJ115" s="162">
        <v>2</v>
      </c>
      <c r="BK115" s="83">
        <f t="shared" si="53"/>
        <v>0</v>
      </c>
      <c r="BL115" s="150">
        <v>2</v>
      </c>
      <c r="BM115" s="162">
        <v>2</v>
      </c>
      <c r="BN115" s="83">
        <f t="shared" si="54"/>
        <v>0</v>
      </c>
      <c r="BO115" s="150">
        <v>2</v>
      </c>
      <c r="BP115" s="183">
        <v>2</v>
      </c>
      <c r="BQ115" s="83">
        <f t="shared" si="55"/>
        <v>0</v>
      </c>
      <c r="BR115" s="150">
        <v>1</v>
      </c>
      <c r="BS115" s="183">
        <v>3</v>
      </c>
      <c r="BT115" s="83">
        <f t="shared" si="56"/>
        <v>0</v>
      </c>
      <c r="BU115" s="150">
        <v>2</v>
      </c>
      <c r="BV115" s="162">
        <v>1</v>
      </c>
      <c r="BW115" s="83">
        <f t="shared" si="57"/>
        <v>0</v>
      </c>
      <c r="BX115" s="191">
        <v>2</v>
      </c>
      <c r="BY115" s="167">
        <v>1</v>
      </c>
      <c r="BZ115" s="83">
        <f t="shared" si="58"/>
        <v>0</v>
      </c>
      <c r="CA115" s="150">
        <v>2</v>
      </c>
      <c r="CB115" s="162">
        <v>1</v>
      </c>
      <c r="CC115" s="83">
        <f t="shared" si="59"/>
        <v>0</v>
      </c>
      <c r="CD115" s="150">
        <v>2</v>
      </c>
      <c r="CE115" s="183">
        <v>1</v>
      </c>
      <c r="CF115" s="83">
        <f t="shared" si="60"/>
        <v>0</v>
      </c>
      <c r="CG115" s="150">
        <v>1</v>
      </c>
      <c r="CH115" s="162">
        <v>1</v>
      </c>
      <c r="CI115" s="83">
        <f t="shared" si="61"/>
        <v>0</v>
      </c>
      <c r="CJ115" s="188">
        <v>1</v>
      </c>
      <c r="CK115" s="189">
        <v>1</v>
      </c>
      <c r="CL115" s="83">
        <f t="shared" si="62"/>
        <v>0</v>
      </c>
      <c r="CM115" s="150">
        <v>1</v>
      </c>
      <c r="CN115" s="183">
        <v>2</v>
      </c>
      <c r="CO115" s="83">
        <f t="shared" si="63"/>
        <v>0</v>
      </c>
      <c r="CP115" s="150">
        <v>1</v>
      </c>
      <c r="CQ115" s="162">
        <v>3</v>
      </c>
      <c r="CR115" s="83">
        <f t="shared" si="64"/>
        <v>0</v>
      </c>
      <c r="CS115" s="150">
        <v>3</v>
      </c>
      <c r="CT115" s="162">
        <v>1</v>
      </c>
      <c r="CU115" s="163">
        <f t="shared" si="65"/>
        <v>0</v>
      </c>
    </row>
    <row r="116" spans="1:99" ht="12.75" customHeight="1">
      <c r="A116" s="7">
        <f t="shared" si="66"/>
        <v>13</v>
      </c>
      <c r="B116" s="220"/>
      <c r="C116" s="79" t="e">
        <f t="shared" si="37"/>
        <v>#N/A</v>
      </c>
      <c r="D116" s="95" t="s">
        <v>80</v>
      </c>
      <c r="E116" s="170" t="s">
        <v>110</v>
      </c>
      <c r="F116" s="149"/>
      <c r="G116" s="111"/>
      <c r="H116" s="108">
        <f t="shared" si="67"/>
        <v>3</v>
      </c>
      <c r="I116" s="1">
        <f t="shared" si="68"/>
        <v>15</v>
      </c>
      <c r="J116" s="223"/>
      <c r="P116" s="149">
        <v>1</v>
      </c>
      <c r="Q116" s="178">
        <v>3</v>
      </c>
      <c r="R116" s="80">
        <f t="shared" si="38"/>
        <v>0</v>
      </c>
      <c r="S116" s="149">
        <v>1</v>
      </c>
      <c r="T116" s="178">
        <v>0</v>
      </c>
      <c r="U116" s="80">
        <f t="shared" si="39"/>
        <v>0</v>
      </c>
      <c r="V116" s="149">
        <v>1</v>
      </c>
      <c r="W116" s="178">
        <v>1</v>
      </c>
      <c r="X116" s="80">
        <f t="shared" si="40"/>
        <v>0</v>
      </c>
      <c r="Y116" s="149">
        <v>1</v>
      </c>
      <c r="Z116" s="178">
        <v>1</v>
      </c>
      <c r="AA116" s="80">
        <f t="shared" si="41"/>
        <v>0</v>
      </c>
      <c r="AB116" s="149">
        <v>1</v>
      </c>
      <c r="AC116" s="178">
        <v>1</v>
      </c>
      <c r="AD116" s="80">
        <f t="shared" si="42"/>
        <v>0</v>
      </c>
      <c r="AE116" s="149">
        <v>2</v>
      </c>
      <c r="AF116" s="178">
        <v>0</v>
      </c>
      <c r="AG116" s="80">
        <f t="shared" si="43"/>
        <v>0</v>
      </c>
      <c r="AH116" s="149">
        <v>1</v>
      </c>
      <c r="AI116" s="178">
        <v>1</v>
      </c>
      <c r="AJ116" s="80">
        <f t="shared" si="44"/>
        <v>0</v>
      </c>
      <c r="AK116" s="149">
        <v>2</v>
      </c>
      <c r="AL116" s="178">
        <v>1</v>
      </c>
      <c r="AM116" s="80">
        <f t="shared" si="45"/>
        <v>0</v>
      </c>
      <c r="AN116" s="149">
        <v>1</v>
      </c>
      <c r="AO116" s="160">
        <v>2</v>
      </c>
      <c r="AP116" s="80">
        <f t="shared" si="46"/>
        <v>0</v>
      </c>
      <c r="AQ116" s="149">
        <v>1</v>
      </c>
      <c r="AR116" s="160">
        <v>0</v>
      </c>
      <c r="AS116" s="80">
        <f t="shared" si="47"/>
        <v>0</v>
      </c>
      <c r="AT116" s="149">
        <v>1</v>
      </c>
      <c r="AU116" s="178">
        <v>2</v>
      </c>
      <c r="AV116" s="80">
        <f t="shared" si="48"/>
        <v>0</v>
      </c>
      <c r="AW116" s="149">
        <v>1</v>
      </c>
      <c r="AX116" s="178">
        <v>0</v>
      </c>
      <c r="AY116" s="80">
        <f t="shared" si="49"/>
        <v>0</v>
      </c>
      <c r="AZ116" s="149">
        <v>1</v>
      </c>
      <c r="BA116" s="160">
        <v>0</v>
      </c>
      <c r="BB116" s="80">
        <f t="shared" si="50"/>
        <v>0</v>
      </c>
      <c r="BC116" s="149">
        <v>1</v>
      </c>
      <c r="BD116" s="178">
        <v>2</v>
      </c>
      <c r="BE116" s="80">
        <f t="shared" si="51"/>
        <v>0</v>
      </c>
      <c r="BF116" s="179">
        <v>2</v>
      </c>
      <c r="BG116" s="180">
        <v>2</v>
      </c>
      <c r="BH116" s="80">
        <f t="shared" si="52"/>
        <v>0</v>
      </c>
      <c r="BI116" s="149">
        <v>2</v>
      </c>
      <c r="BJ116" s="160">
        <v>0</v>
      </c>
      <c r="BK116" s="80">
        <f t="shared" si="53"/>
        <v>0</v>
      </c>
      <c r="BL116" s="149">
        <v>1</v>
      </c>
      <c r="BM116" s="160">
        <v>1</v>
      </c>
      <c r="BN116" s="80">
        <f t="shared" si="54"/>
        <v>0</v>
      </c>
      <c r="BO116" s="149">
        <v>2</v>
      </c>
      <c r="BP116" s="178">
        <v>0</v>
      </c>
      <c r="BQ116" s="80">
        <f t="shared" si="55"/>
        <v>0</v>
      </c>
      <c r="BR116" s="149">
        <v>1</v>
      </c>
      <c r="BS116" s="178">
        <v>2</v>
      </c>
      <c r="BT116" s="80">
        <f t="shared" si="56"/>
        <v>0</v>
      </c>
      <c r="BU116" s="149">
        <v>2</v>
      </c>
      <c r="BV116" s="160">
        <v>1</v>
      </c>
      <c r="BW116" s="80">
        <f t="shared" si="57"/>
        <v>0</v>
      </c>
      <c r="BX116" s="190">
        <v>1</v>
      </c>
      <c r="BY116" s="160">
        <v>1</v>
      </c>
      <c r="BZ116" s="80">
        <f t="shared" si="58"/>
        <v>0</v>
      </c>
      <c r="CA116" s="149">
        <v>2</v>
      </c>
      <c r="CB116" s="199">
        <v>2</v>
      </c>
      <c r="CC116" s="80">
        <f t="shared" si="59"/>
        <v>0</v>
      </c>
      <c r="CD116" s="149">
        <v>2</v>
      </c>
      <c r="CE116" s="178">
        <v>0</v>
      </c>
      <c r="CF116" s="80">
        <f t="shared" si="60"/>
        <v>0</v>
      </c>
      <c r="CG116" s="149">
        <v>1</v>
      </c>
      <c r="CH116" s="160">
        <v>0</v>
      </c>
      <c r="CI116" s="80">
        <f t="shared" si="61"/>
        <v>0</v>
      </c>
      <c r="CJ116" s="149">
        <v>2</v>
      </c>
      <c r="CK116" s="160">
        <v>1</v>
      </c>
      <c r="CL116" s="80">
        <f t="shared" si="62"/>
        <v>0</v>
      </c>
      <c r="CM116" s="149">
        <v>2</v>
      </c>
      <c r="CN116" s="178">
        <v>1</v>
      </c>
      <c r="CO116" s="80">
        <f t="shared" si="63"/>
        <v>0</v>
      </c>
      <c r="CP116" s="149">
        <v>2</v>
      </c>
      <c r="CQ116" s="160">
        <v>1</v>
      </c>
      <c r="CR116" s="80">
        <f t="shared" si="64"/>
        <v>0</v>
      </c>
      <c r="CS116" s="149">
        <v>3</v>
      </c>
      <c r="CT116" s="160">
        <v>2</v>
      </c>
      <c r="CU116" s="161">
        <f t="shared" si="65"/>
        <v>0</v>
      </c>
    </row>
    <row r="117" spans="1:99" ht="12.75" customHeight="1">
      <c r="A117" s="7">
        <f t="shared" si="66"/>
        <v>13</v>
      </c>
      <c r="B117" s="220"/>
      <c r="C117" s="81" t="e">
        <f t="shared" si="37"/>
        <v>#N/A</v>
      </c>
      <c r="D117" s="96" t="s">
        <v>81</v>
      </c>
      <c r="E117" s="171" t="s">
        <v>75</v>
      </c>
      <c r="F117" s="150"/>
      <c r="G117" s="156"/>
      <c r="H117" s="109">
        <f t="shared" si="67"/>
        <v>7</v>
      </c>
      <c r="I117" s="82">
        <f t="shared" si="68"/>
        <v>17</v>
      </c>
      <c r="J117" s="223"/>
      <c r="P117" s="150">
        <v>1</v>
      </c>
      <c r="Q117" s="183">
        <v>3</v>
      </c>
      <c r="R117" s="83">
        <f t="shared" si="38"/>
        <v>0</v>
      </c>
      <c r="S117" s="150">
        <v>1</v>
      </c>
      <c r="T117" s="183">
        <v>2</v>
      </c>
      <c r="U117" s="83">
        <f t="shared" si="39"/>
        <v>0</v>
      </c>
      <c r="V117" s="150">
        <v>2</v>
      </c>
      <c r="W117" s="183">
        <v>2</v>
      </c>
      <c r="X117" s="83">
        <f t="shared" si="40"/>
        <v>0</v>
      </c>
      <c r="Y117" s="150">
        <v>1</v>
      </c>
      <c r="Z117" s="183">
        <v>2</v>
      </c>
      <c r="AA117" s="83">
        <f t="shared" si="41"/>
        <v>0</v>
      </c>
      <c r="AB117" s="150">
        <v>1</v>
      </c>
      <c r="AC117" s="183">
        <v>3</v>
      </c>
      <c r="AD117" s="83">
        <f t="shared" si="42"/>
        <v>0</v>
      </c>
      <c r="AE117" s="150">
        <v>1</v>
      </c>
      <c r="AF117" s="183">
        <v>3</v>
      </c>
      <c r="AG117" s="83">
        <f t="shared" si="43"/>
        <v>0</v>
      </c>
      <c r="AH117" s="150">
        <v>1</v>
      </c>
      <c r="AI117" s="183">
        <v>2</v>
      </c>
      <c r="AJ117" s="83">
        <f t="shared" si="44"/>
        <v>0</v>
      </c>
      <c r="AK117" s="150">
        <v>1</v>
      </c>
      <c r="AL117" s="183">
        <v>2</v>
      </c>
      <c r="AM117" s="83">
        <f t="shared" si="45"/>
        <v>0</v>
      </c>
      <c r="AN117" s="150">
        <v>0</v>
      </c>
      <c r="AO117" s="162">
        <v>2</v>
      </c>
      <c r="AP117" s="83">
        <f t="shared" si="46"/>
        <v>0</v>
      </c>
      <c r="AQ117" s="150">
        <v>0</v>
      </c>
      <c r="AR117" s="162">
        <v>2</v>
      </c>
      <c r="AS117" s="83">
        <f t="shared" si="47"/>
        <v>0</v>
      </c>
      <c r="AT117" s="150">
        <v>1</v>
      </c>
      <c r="AU117" s="183">
        <v>2</v>
      </c>
      <c r="AV117" s="83">
        <f t="shared" si="48"/>
        <v>0</v>
      </c>
      <c r="AW117" s="150">
        <v>0</v>
      </c>
      <c r="AX117" s="183">
        <v>2</v>
      </c>
      <c r="AY117" s="83">
        <f t="shared" si="49"/>
        <v>0</v>
      </c>
      <c r="AZ117" s="150">
        <v>0</v>
      </c>
      <c r="BA117" s="162">
        <v>2</v>
      </c>
      <c r="BB117" s="83">
        <f t="shared" si="50"/>
        <v>0</v>
      </c>
      <c r="BC117" s="150">
        <v>1</v>
      </c>
      <c r="BD117" s="183">
        <v>3</v>
      </c>
      <c r="BE117" s="83">
        <f t="shared" si="51"/>
        <v>0</v>
      </c>
      <c r="BF117" s="184">
        <v>1</v>
      </c>
      <c r="BG117" s="185">
        <v>2</v>
      </c>
      <c r="BH117" s="83">
        <f t="shared" si="52"/>
        <v>0</v>
      </c>
      <c r="BI117" s="150">
        <v>1</v>
      </c>
      <c r="BJ117" s="162">
        <v>3</v>
      </c>
      <c r="BK117" s="83">
        <f t="shared" si="53"/>
        <v>0</v>
      </c>
      <c r="BL117" s="150">
        <v>2</v>
      </c>
      <c r="BM117" s="162">
        <v>2</v>
      </c>
      <c r="BN117" s="83">
        <f t="shared" si="54"/>
        <v>0</v>
      </c>
      <c r="BO117" s="150">
        <v>1</v>
      </c>
      <c r="BP117" s="183">
        <v>3</v>
      </c>
      <c r="BQ117" s="83">
        <f t="shared" si="55"/>
        <v>0</v>
      </c>
      <c r="BR117" s="150">
        <v>1</v>
      </c>
      <c r="BS117" s="183">
        <v>3</v>
      </c>
      <c r="BT117" s="83">
        <f t="shared" si="56"/>
        <v>0</v>
      </c>
      <c r="BU117" s="150">
        <v>1</v>
      </c>
      <c r="BV117" s="162">
        <v>3</v>
      </c>
      <c r="BW117" s="83">
        <f t="shared" si="57"/>
        <v>0</v>
      </c>
      <c r="BX117" s="191">
        <v>1</v>
      </c>
      <c r="BY117" s="167">
        <v>2</v>
      </c>
      <c r="BZ117" s="83">
        <f t="shared" si="58"/>
        <v>0</v>
      </c>
      <c r="CA117" s="150">
        <v>2</v>
      </c>
      <c r="CB117" s="162">
        <v>2</v>
      </c>
      <c r="CC117" s="83">
        <f t="shared" si="59"/>
        <v>0</v>
      </c>
      <c r="CD117" s="150">
        <v>1</v>
      </c>
      <c r="CE117" s="183">
        <v>4</v>
      </c>
      <c r="CF117" s="83">
        <f t="shared" si="60"/>
        <v>0</v>
      </c>
      <c r="CG117" s="150">
        <v>3</v>
      </c>
      <c r="CH117" s="162">
        <v>4</v>
      </c>
      <c r="CI117" s="83">
        <f t="shared" si="61"/>
        <v>0</v>
      </c>
      <c r="CJ117" s="188">
        <v>1</v>
      </c>
      <c r="CK117" s="189">
        <v>2</v>
      </c>
      <c r="CL117" s="83">
        <f t="shared" si="62"/>
        <v>0</v>
      </c>
      <c r="CM117" s="150">
        <v>1</v>
      </c>
      <c r="CN117" s="183">
        <v>2</v>
      </c>
      <c r="CO117" s="83">
        <f t="shared" si="63"/>
        <v>0</v>
      </c>
      <c r="CP117" s="150">
        <v>1</v>
      </c>
      <c r="CQ117" s="162">
        <v>3</v>
      </c>
      <c r="CR117" s="83">
        <f t="shared" si="64"/>
        <v>0</v>
      </c>
      <c r="CS117" s="150">
        <v>1</v>
      </c>
      <c r="CT117" s="162">
        <v>2</v>
      </c>
      <c r="CU117" s="163">
        <f t="shared" si="65"/>
        <v>0</v>
      </c>
    </row>
    <row r="118" spans="1:99" ht="12.75" customHeight="1">
      <c r="A118" s="7">
        <f t="shared" si="66"/>
        <v>13</v>
      </c>
      <c r="B118" s="220"/>
      <c r="C118" s="79" t="e">
        <f t="shared" si="37"/>
        <v>#N/A</v>
      </c>
      <c r="D118" s="95" t="s">
        <v>79</v>
      </c>
      <c r="E118" s="170" t="s">
        <v>67</v>
      </c>
      <c r="F118" s="149"/>
      <c r="G118" s="111"/>
      <c r="H118" s="108">
        <f t="shared" si="67"/>
        <v>2</v>
      </c>
      <c r="I118" s="1">
        <f t="shared" si="68"/>
        <v>11</v>
      </c>
      <c r="J118" s="223"/>
      <c r="P118" s="149">
        <v>1</v>
      </c>
      <c r="Q118" s="178">
        <v>3</v>
      </c>
      <c r="R118" s="80">
        <f t="shared" si="38"/>
        <v>0</v>
      </c>
      <c r="S118" s="149">
        <v>1</v>
      </c>
      <c r="T118" s="178">
        <v>2</v>
      </c>
      <c r="U118" s="80">
        <f t="shared" si="39"/>
        <v>0</v>
      </c>
      <c r="V118" s="149">
        <v>1</v>
      </c>
      <c r="W118" s="178">
        <v>2</v>
      </c>
      <c r="X118" s="80">
        <f t="shared" si="40"/>
        <v>0</v>
      </c>
      <c r="Y118" s="149">
        <v>0</v>
      </c>
      <c r="Z118" s="178">
        <v>1</v>
      </c>
      <c r="AA118" s="80">
        <f t="shared" si="41"/>
        <v>0</v>
      </c>
      <c r="AB118" s="149">
        <v>1</v>
      </c>
      <c r="AC118" s="178">
        <v>3</v>
      </c>
      <c r="AD118" s="80">
        <f t="shared" si="42"/>
        <v>0</v>
      </c>
      <c r="AE118" s="149">
        <v>1</v>
      </c>
      <c r="AF118" s="178">
        <v>2</v>
      </c>
      <c r="AG118" s="80">
        <f t="shared" si="43"/>
        <v>0</v>
      </c>
      <c r="AH118" s="149">
        <v>1</v>
      </c>
      <c r="AI118" s="178">
        <v>2</v>
      </c>
      <c r="AJ118" s="80">
        <f t="shared" si="44"/>
        <v>0</v>
      </c>
      <c r="AK118" s="149">
        <v>1</v>
      </c>
      <c r="AL118" s="178">
        <v>2</v>
      </c>
      <c r="AM118" s="80">
        <f t="shared" si="45"/>
        <v>0</v>
      </c>
      <c r="AN118" s="149">
        <v>1</v>
      </c>
      <c r="AO118" s="160">
        <v>3</v>
      </c>
      <c r="AP118" s="80">
        <f t="shared" si="46"/>
        <v>0</v>
      </c>
      <c r="AQ118" s="149">
        <v>1</v>
      </c>
      <c r="AR118" s="160">
        <v>3</v>
      </c>
      <c r="AS118" s="80">
        <f t="shared" si="47"/>
        <v>0</v>
      </c>
      <c r="AT118" s="149">
        <v>1</v>
      </c>
      <c r="AU118" s="178">
        <v>3</v>
      </c>
      <c r="AV118" s="80">
        <f t="shared" si="48"/>
        <v>0</v>
      </c>
      <c r="AW118" s="149">
        <v>1</v>
      </c>
      <c r="AX118" s="178">
        <v>3</v>
      </c>
      <c r="AY118" s="80">
        <f t="shared" si="49"/>
        <v>0</v>
      </c>
      <c r="AZ118" s="149">
        <v>1</v>
      </c>
      <c r="BA118" s="160">
        <v>3</v>
      </c>
      <c r="BB118" s="80">
        <f t="shared" si="50"/>
        <v>0</v>
      </c>
      <c r="BC118" s="149">
        <v>2</v>
      </c>
      <c r="BD118" s="178">
        <v>2</v>
      </c>
      <c r="BE118" s="80">
        <f t="shared" si="51"/>
        <v>0</v>
      </c>
      <c r="BF118" s="179">
        <v>2</v>
      </c>
      <c r="BG118" s="180">
        <v>4</v>
      </c>
      <c r="BH118" s="80">
        <f t="shared" si="52"/>
        <v>0</v>
      </c>
      <c r="BI118" s="149">
        <v>1</v>
      </c>
      <c r="BJ118" s="160">
        <v>2</v>
      </c>
      <c r="BK118" s="80">
        <f t="shared" si="53"/>
        <v>0</v>
      </c>
      <c r="BL118" s="149">
        <v>1</v>
      </c>
      <c r="BM118" s="160">
        <v>2</v>
      </c>
      <c r="BN118" s="80">
        <f t="shared" si="54"/>
        <v>0</v>
      </c>
      <c r="BO118" s="149">
        <v>1</v>
      </c>
      <c r="BP118" s="178">
        <v>2</v>
      </c>
      <c r="BQ118" s="80">
        <f t="shared" si="55"/>
        <v>0</v>
      </c>
      <c r="BR118" s="149">
        <v>2</v>
      </c>
      <c r="BS118" s="178">
        <v>2</v>
      </c>
      <c r="BT118" s="80">
        <f t="shared" si="56"/>
        <v>0</v>
      </c>
      <c r="BU118" s="149">
        <v>1</v>
      </c>
      <c r="BV118" s="160">
        <v>2</v>
      </c>
      <c r="BW118" s="80">
        <f t="shared" si="57"/>
        <v>0</v>
      </c>
      <c r="BX118" s="190">
        <v>0</v>
      </c>
      <c r="BY118" s="160">
        <v>2</v>
      </c>
      <c r="BZ118" s="80">
        <f t="shared" si="58"/>
        <v>0</v>
      </c>
      <c r="CA118" s="149">
        <v>1</v>
      </c>
      <c r="CB118" s="160">
        <v>2</v>
      </c>
      <c r="CC118" s="80">
        <f t="shared" si="59"/>
        <v>0</v>
      </c>
      <c r="CD118" s="149">
        <v>2</v>
      </c>
      <c r="CE118" s="178">
        <v>1</v>
      </c>
      <c r="CF118" s="80">
        <f t="shared" si="60"/>
        <v>0</v>
      </c>
      <c r="CG118" s="149">
        <v>0</v>
      </c>
      <c r="CH118" s="160">
        <v>3</v>
      </c>
      <c r="CI118" s="80">
        <f t="shared" si="61"/>
        <v>0</v>
      </c>
      <c r="CJ118" s="149">
        <v>1</v>
      </c>
      <c r="CK118" s="160">
        <v>1</v>
      </c>
      <c r="CL118" s="80">
        <f t="shared" si="62"/>
        <v>0</v>
      </c>
      <c r="CM118" s="149">
        <v>0</v>
      </c>
      <c r="CN118" s="178">
        <v>1</v>
      </c>
      <c r="CO118" s="80">
        <f t="shared" si="63"/>
        <v>0</v>
      </c>
      <c r="CP118" s="149">
        <v>1</v>
      </c>
      <c r="CQ118" s="160">
        <v>2</v>
      </c>
      <c r="CR118" s="80">
        <f t="shared" si="64"/>
        <v>0</v>
      </c>
      <c r="CS118" s="149">
        <v>1</v>
      </c>
      <c r="CT118" s="160">
        <v>1</v>
      </c>
      <c r="CU118" s="161">
        <f t="shared" si="65"/>
        <v>0</v>
      </c>
    </row>
    <row r="119" spans="1:99" ht="13.5" customHeight="1">
      <c r="A119" s="7">
        <f t="shared" si="66"/>
        <v>13</v>
      </c>
      <c r="B119" s="221"/>
      <c r="C119" s="84" t="e">
        <f t="shared" si="37"/>
        <v>#N/A</v>
      </c>
      <c r="D119" s="97" t="s">
        <v>109</v>
      </c>
      <c r="E119" s="107" t="s">
        <v>108</v>
      </c>
      <c r="F119" s="151"/>
      <c r="G119" s="157"/>
      <c r="H119" s="110">
        <f t="shared" si="67"/>
        <v>12</v>
      </c>
      <c r="I119" s="85">
        <f t="shared" si="68"/>
        <v>8</v>
      </c>
      <c r="J119" s="224"/>
      <c r="K119" s="86"/>
      <c r="L119" s="86"/>
      <c r="M119" s="86"/>
      <c r="N119" s="86"/>
      <c r="O119" s="86"/>
      <c r="P119" s="151">
        <v>1</v>
      </c>
      <c r="Q119" s="153">
        <v>3</v>
      </c>
      <c r="R119" s="87">
        <f t="shared" si="38"/>
        <v>0</v>
      </c>
      <c r="S119" s="151">
        <v>2</v>
      </c>
      <c r="T119" s="153">
        <v>2</v>
      </c>
      <c r="U119" s="87">
        <f t="shared" si="39"/>
        <v>0</v>
      </c>
      <c r="V119" s="151">
        <v>1</v>
      </c>
      <c r="W119" s="153">
        <v>1</v>
      </c>
      <c r="X119" s="87">
        <f t="shared" si="40"/>
        <v>0</v>
      </c>
      <c r="Y119" s="151">
        <v>0</v>
      </c>
      <c r="Z119" s="153">
        <v>0</v>
      </c>
      <c r="AA119" s="87">
        <f t="shared" si="41"/>
        <v>0</v>
      </c>
      <c r="AB119" s="151">
        <v>1</v>
      </c>
      <c r="AC119" s="153">
        <v>2</v>
      </c>
      <c r="AD119" s="87">
        <f t="shared" si="42"/>
        <v>0</v>
      </c>
      <c r="AE119" s="151">
        <v>1</v>
      </c>
      <c r="AF119" s="153">
        <v>1</v>
      </c>
      <c r="AG119" s="87">
        <f t="shared" si="43"/>
        <v>0</v>
      </c>
      <c r="AH119" s="151">
        <v>2</v>
      </c>
      <c r="AI119" s="153">
        <v>1</v>
      </c>
      <c r="AJ119" s="87">
        <f t="shared" si="44"/>
        <v>0</v>
      </c>
      <c r="AK119" s="151">
        <v>1</v>
      </c>
      <c r="AL119" s="153">
        <v>1</v>
      </c>
      <c r="AM119" s="87">
        <f t="shared" si="45"/>
        <v>0</v>
      </c>
      <c r="AN119" s="151">
        <v>1</v>
      </c>
      <c r="AO119" s="153">
        <v>2</v>
      </c>
      <c r="AP119" s="87">
        <f t="shared" si="46"/>
        <v>0</v>
      </c>
      <c r="AQ119" s="151">
        <v>2</v>
      </c>
      <c r="AR119" s="153">
        <v>1</v>
      </c>
      <c r="AS119" s="87">
        <f t="shared" si="47"/>
        <v>0</v>
      </c>
      <c r="AT119" s="151">
        <v>0</v>
      </c>
      <c r="AU119" s="153">
        <v>2</v>
      </c>
      <c r="AV119" s="87">
        <f t="shared" si="48"/>
        <v>0</v>
      </c>
      <c r="AW119" s="151">
        <v>2</v>
      </c>
      <c r="AX119" s="153">
        <v>1</v>
      </c>
      <c r="AY119" s="87">
        <f t="shared" si="49"/>
        <v>0</v>
      </c>
      <c r="AZ119" s="151">
        <v>2</v>
      </c>
      <c r="BA119" s="153">
        <v>1</v>
      </c>
      <c r="BB119" s="87">
        <f t="shared" si="50"/>
        <v>0</v>
      </c>
      <c r="BC119" s="151">
        <v>2</v>
      </c>
      <c r="BD119" s="153">
        <v>2</v>
      </c>
      <c r="BE119" s="87">
        <f t="shared" si="51"/>
        <v>0</v>
      </c>
      <c r="BF119" s="192">
        <v>0</v>
      </c>
      <c r="BG119" s="193">
        <v>0</v>
      </c>
      <c r="BH119" s="87">
        <f t="shared" si="52"/>
        <v>0</v>
      </c>
      <c r="BI119" s="151">
        <v>2</v>
      </c>
      <c r="BJ119" s="153">
        <v>0</v>
      </c>
      <c r="BK119" s="87">
        <f t="shared" si="53"/>
        <v>0</v>
      </c>
      <c r="BL119" s="151">
        <v>1</v>
      </c>
      <c r="BM119" s="153">
        <v>1</v>
      </c>
      <c r="BN119" s="87">
        <f t="shared" si="54"/>
        <v>0</v>
      </c>
      <c r="BO119" s="151">
        <v>1</v>
      </c>
      <c r="BP119" s="153">
        <v>1</v>
      </c>
      <c r="BQ119" s="87">
        <f t="shared" si="55"/>
        <v>0</v>
      </c>
      <c r="BR119" s="151">
        <v>2</v>
      </c>
      <c r="BS119" s="153">
        <v>2</v>
      </c>
      <c r="BT119" s="87">
        <f t="shared" si="56"/>
        <v>0</v>
      </c>
      <c r="BU119" s="151">
        <v>2</v>
      </c>
      <c r="BV119" s="153">
        <v>1</v>
      </c>
      <c r="BW119" s="87">
        <f t="shared" si="57"/>
        <v>0</v>
      </c>
      <c r="BX119" s="198">
        <v>1</v>
      </c>
      <c r="BY119" s="101">
        <v>0</v>
      </c>
      <c r="BZ119" s="87">
        <f t="shared" si="58"/>
        <v>0</v>
      </c>
      <c r="CA119" s="151">
        <v>1</v>
      </c>
      <c r="CB119" s="153">
        <v>3</v>
      </c>
      <c r="CC119" s="87">
        <f t="shared" si="59"/>
        <v>0</v>
      </c>
      <c r="CD119" s="151">
        <v>2</v>
      </c>
      <c r="CE119" s="153">
        <v>1</v>
      </c>
      <c r="CF119" s="87">
        <f t="shared" si="60"/>
        <v>0</v>
      </c>
      <c r="CG119" s="151">
        <v>2</v>
      </c>
      <c r="CH119" s="153">
        <v>0</v>
      </c>
      <c r="CI119" s="87">
        <f t="shared" si="61"/>
        <v>0</v>
      </c>
      <c r="CJ119" s="196">
        <v>1</v>
      </c>
      <c r="CK119" s="197">
        <v>1</v>
      </c>
      <c r="CL119" s="87">
        <f t="shared" si="62"/>
        <v>0</v>
      </c>
      <c r="CM119" s="151">
        <v>1</v>
      </c>
      <c r="CN119" s="153">
        <v>0</v>
      </c>
      <c r="CO119" s="87">
        <f t="shared" si="63"/>
        <v>0</v>
      </c>
      <c r="CP119" s="151">
        <v>1</v>
      </c>
      <c r="CQ119" s="153">
        <v>2</v>
      </c>
      <c r="CR119" s="87">
        <f t="shared" si="64"/>
        <v>0</v>
      </c>
      <c r="CS119" s="151">
        <v>2</v>
      </c>
      <c r="CT119" s="153">
        <v>3</v>
      </c>
      <c r="CU119" s="164">
        <f t="shared" si="65"/>
        <v>0</v>
      </c>
    </row>
    <row r="120" spans="1:99" ht="12.75" customHeight="1">
      <c r="A120" s="7">
        <f t="shared" si="66"/>
        <v>14</v>
      </c>
      <c r="B120" s="231">
        <v>14</v>
      </c>
      <c r="C120" s="141" t="e">
        <f t="shared" si="37"/>
        <v>#N/A</v>
      </c>
      <c r="D120" s="116" t="s">
        <v>66</v>
      </c>
      <c r="E120" s="117" t="s">
        <v>79</v>
      </c>
      <c r="F120" s="150"/>
      <c r="G120" s="156"/>
      <c r="H120" s="118">
        <f t="shared" si="67"/>
        <v>13</v>
      </c>
      <c r="I120" s="119">
        <f t="shared" si="68"/>
        <v>2</v>
      </c>
      <c r="J120" s="222" t="str">
        <f>IF(SUM(H120:I128)&lt;&gt;171,"F e h l e r","")</f>
        <v/>
      </c>
      <c r="K120" s="115"/>
      <c r="L120" s="115"/>
      <c r="M120" s="115"/>
      <c r="N120" s="115"/>
      <c r="O120" s="115"/>
      <c r="P120" s="150">
        <v>1</v>
      </c>
      <c r="Q120" s="183">
        <v>3</v>
      </c>
      <c r="R120" s="120">
        <f t="shared" si="38"/>
        <v>0</v>
      </c>
      <c r="S120" s="150">
        <v>4</v>
      </c>
      <c r="T120" s="183">
        <v>0</v>
      </c>
      <c r="U120" s="120">
        <f t="shared" si="39"/>
        <v>0</v>
      </c>
      <c r="V120" s="150">
        <v>3</v>
      </c>
      <c r="W120" s="183">
        <v>0</v>
      </c>
      <c r="X120" s="120">
        <f t="shared" si="40"/>
        <v>0</v>
      </c>
      <c r="Y120" s="150">
        <v>3</v>
      </c>
      <c r="Z120" s="183">
        <v>0</v>
      </c>
      <c r="AA120" s="120">
        <f t="shared" si="41"/>
        <v>0</v>
      </c>
      <c r="AB120" s="150">
        <v>4</v>
      </c>
      <c r="AC120" s="183">
        <v>0</v>
      </c>
      <c r="AD120" s="120">
        <f t="shared" si="42"/>
        <v>0</v>
      </c>
      <c r="AE120" s="150">
        <v>3</v>
      </c>
      <c r="AF120" s="183">
        <v>1</v>
      </c>
      <c r="AG120" s="120">
        <f t="shared" si="43"/>
        <v>0</v>
      </c>
      <c r="AH120" s="150">
        <v>5</v>
      </c>
      <c r="AI120" s="183">
        <v>0</v>
      </c>
      <c r="AJ120" s="120">
        <f t="shared" si="44"/>
        <v>0</v>
      </c>
      <c r="AK120" s="150">
        <v>3</v>
      </c>
      <c r="AL120" s="183">
        <v>0</v>
      </c>
      <c r="AM120" s="120">
        <f t="shared" si="45"/>
        <v>0</v>
      </c>
      <c r="AN120" s="150">
        <v>3</v>
      </c>
      <c r="AO120" s="162">
        <v>0</v>
      </c>
      <c r="AP120" s="120">
        <f t="shared" si="46"/>
        <v>0</v>
      </c>
      <c r="AQ120" s="150">
        <v>2</v>
      </c>
      <c r="AR120" s="162">
        <v>0</v>
      </c>
      <c r="AS120" s="120">
        <f t="shared" si="47"/>
        <v>0</v>
      </c>
      <c r="AT120" s="150">
        <v>4</v>
      </c>
      <c r="AU120" s="183">
        <v>2</v>
      </c>
      <c r="AV120" s="120">
        <f t="shared" si="48"/>
        <v>0</v>
      </c>
      <c r="AW120" s="150">
        <v>2</v>
      </c>
      <c r="AX120" s="183">
        <v>0</v>
      </c>
      <c r="AY120" s="120">
        <f t="shared" si="49"/>
        <v>0</v>
      </c>
      <c r="AZ120" s="150">
        <v>2</v>
      </c>
      <c r="BA120" s="162">
        <v>0</v>
      </c>
      <c r="BB120" s="120">
        <f t="shared" si="50"/>
        <v>0</v>
      </c>
      <c r="BC120" s="150">
        <v>3</v>
      </c>
      <c r="BD120" s="183">
        <v>1</v>
      </c>
      <c r="BE120" s="120">
        <f t="shared" si="51"/>
        <v>0</v>
      </c>
      <c r="BF120" s="184">
        <v>2</v>
      </c>
      <c r="BG120" s="185">
        <v>0</v>
      </c>
      <c r="BH120" s="120">
        <f t="shared" si="52"/>
        <v>0</v>
      </c>
      <c r="BI120" s="150">
        <v>3</v>
      </c>
      <c r="BJ120" s="162">
        <v>0</v>
      </c>
      <c r="BK120" s="120">
        <f t="shared" si="53"/>
        <v>0</v>
      </c>
      <c r="BL120" s="150">
        <v>3</v>
      </c>
      <c r="BM120" s="162">
        <v>0</v>
      </c>
      <c r="BN120" s="120">
        <f t="shared" si="54"/>
        <v>0</v>
      </c>
      <c r="BO120" s="150">
        <v>3</v>
      </c>
      <c r="BP120" s="183">
        <v>1</v>
      </c>
      <c r="BQ120" s="120">
        <f t="shared" si="55"/>
        <v>0</v>
      </c>
      <c r="BR120" s="150">
        <v>3</v>
      </c>
      <c r="BS120" s="183">
        <v>1</v>
      </c>
      <c r="BT120" s="120">
        <f t="shared" si="56"/>
        <v>0</v>
      </c>
      <c r="BU120" s="150">
        <v>3</v>
      </c>
      <c r="BV120" s="162">
        <v>1</v>
      </c>
      <c r="BW120" s="120">
        <f t="shared" si="57"/>
        <v>0</v>
      </c>
      <c r="BX120" s="191">
        <v>3</v>
      </c>
      <c r="BY120" s="167">
        <v>0</v>
      </c>
      <c r="BZ120" s="120">
        <f t="shared" si="58"/>
        <v>0</v>
      </c>
      <c r="CA120" s="150">
        <v>3</v>
      </c>
      <c r="CB120" s="162">
        <v>0</v>
      </c>
      <c r="CC120" s="120">
        <f t="shared" si="59"/>
        <v>0</v>
      </c>
      <c r="CD120" s="150">
        <v>3</v>
      </c>
      <c r="CE120" s="183">
        <v>2</v>
      </c>
      <c r="CF120" s="120">
        <f t="shared" si="60"/>
        <v>0</v>
      </c>
      <c r="CG120" s="150">
        <v>2</v>
      </c>
      <c r="CH120" s="162">
        <v>0</v>
      </c>
      <c r="CI120" s="120">
        <f t="shared" si="61"/>
        <v>0</v>
      </c>
      <c r="CJ120" s="188">
        <v>3</v>
      </c>
      <c r="CK120" s="189">
        <v>1</v>
      </c>
      <c r="CL120" s="120">
        <f t="shared" si="62"/>
        <v>0</v>
      </c>
      <c r="CM120" s="150">
        <v>2</v>
      </c>
      <c r="CN120" s="183">
        <v>0</v>
      </c>
      <c r="CO120" s="120">
        <f t="shared" si="63"/>
        <v>0</v>
      </c>
      <c r="CP120" s="150">
        <v>4</v>
      </c>
      <c r="CQ120" s="162">
        <v>1</v>
      </c>
      <c r="CR120" s="120">
        <f t="shared" si="64"/>
        <v>0</v>
      </c>
      <c r="CS120" s="150">
        <v>4</v>
      </c>
      <c r="CT120" s="162">
        <v>1</v>
      </c>
      <c r="CU120" s="165">
        <f t="shared" si="65"/>
        <v>0</v>
      </c>
    </row>
    <row r="121" spans="1:99" ht="12.75" customHeight="1">
      <c r="A121" s="7">
        <f t="shared" si="66"/>
        <v>14</v>
      </c>
      <c r="B121" s="220"/>
      <c r="C121" s="79" t="e">
        <f t="shared" si="37"/>
        <v>#N/A</v>
      </c>
      <c r="D121" s="95" t="s">
        <v>75</v>
      </c>
      <c r="E121" s="170" t="s">
        <v>68</v>
      </c>
      <c r="F121" s="149"/>
      <c r="G121" s="111"/>
      <c r="H121" s="108">
        <f t="shared" si="67"/>
        <v>17</v>
      </c>
      <c r="I121" s="1">
        <f t="shared" si="68"/>
        <v>1</v>
      </c>
      <c r="J121" s="223"/>
      <c r="P121" s="149">
        <v>1</v>
      </c>
      <c r="Q121" s="178">
        <v>3</v>
      </c>
      <c r="R121" s="80">
        <f t="shared" si="38"/>
        <v>0</v>
      </c>
      <c r="S121" s="149">
        <v>2</v>
      </c>
      <c r="T121" s="178">
        <v>2</v>
      </c>
      <c r="U121" s="80">
        <f t="shared" si="39"/>
        <v>0</v>
      </c>
      <c r="V121" s="149">
        <v>2</v>
      </c>
      <c r="W121" s="178">
        <v>1</v>
      </c>
      <c r="X121" s="80">
        <f t="shared" si="40"/>
        <v>0</v>
      </c>
      <c r="Y121" s="149">
        <v>2</v>
      </c>
      <c r="Z121" s="178">
        <v>0</v>
      </c>
      <c r="AA121" s="80">
        <f t="shared" si="41"/>
        <v>0</v>
      </c>
      <c r="AB121" s="149">
        <v>3</v>
      </c>
      <c r="AC121" s="178">
        <v>2</v>
      </c>
      <c r="AD121" s="80">
        <f t="shared" si="42"/>
        <v>0</v>
      </c>
      <c r="AE121" s="149">
        <v>1</v>
      </c>
      <c r="AF121" s="178">
        <v>2</v>
      </c>
      <c r="AG121" s="80">
        <f t="shared" si="43"/>
        <v>0</v>
      </c>
      <c r="AH121" s="149">
        <v>1</v>
      </c>
      <c r="AI121" s="178">
        <v>1</v>
      </c>
      <c r="AJ121" s="80">
        <f t="shared" si="44"/>
        <v>0</v>
      </c>
      <c r="AK121" s="149">
        <v>2</v>
      </c>
      <c r="AL121" s="178">
        <v>1</v>
      </c>
      <c r="AM121" s="80">
        <f t="shared" si="45"/>
        <v>0</v>
      </c>
      <c r="AN121" s="149">
        <v>2</v>
      </c>
      <c r="AO121" s="160">
        <v>2</v>
      </c>
      <c r="AP121" s="80">
        <f t="shared" si="46"/>
        <v>0</v>
      </c>
      <c r="AQ121" s="149">
        <v>2</v>
      </c>
      <c r="AR121" s="160">
        <v>3</v>
      </c>
      <c r="AS121" s="80">
        <f t="shared" si="47"/>
        <v>0</v>
      </c>
      <c r="AT121" s="149">
        <v>0</v>
      </c>
      <c r="AU121" s="178">
        <v>1</v>
      </c>
      <c r="AV121" s="80">
        <f t="shared" si="48"/>
        <v>0</v>
      </c>
      <c r="AW121" s="149">
        <v>2</v>
      </c>
      <c r="AX121" s="178">
        <v>3</v>
      </c>
      <c r="AY121" s="80">
        <f t="shared" si="49"/>
        <v>0</v>
      </c>
      <c r="AZ121" s="149">
        <v>2</v>
      </c>
      <c r="BA121" s="160">
        <v>3</v>
      </c>
      <c r="BB121" s="80">
        <f t="shared" si="50"/>
        <v>0</v>
      </c>
      <c r="BC121" s="149">
        <v>2</v>
      </c>
      <c r="BD121" s="178">
        <v>2</v>
      </c>
      <c r="BE121" s="80">
        <f t="shared" si="51"/>
        <v>0</v>
      </c>
      <c r="BF121" s="179">
        <v>2</v>
      </c>
      <c r="BG121" s="180">
        <v>1</v>
      </c>
      <c r="BH121" s="80">
        <f t="shared" si="52"/>
        <v>0</v>
      </c>
      <c r="BI121" s="149">
        <v>2</v>
      </c>
      <c r="BJ121" s="160">
        <v>2</v>
      </c>
      <c r="BK121" s="80">
        <f t="shared" si="53"/>
        <v>0</v>
      </c>
      <c r="BL121" s="149">
        <v>2</v>
      </c>
      <c r="BM121" s="160">
        <v>1</v>
      </c>
      <c r="BN121" s="80">
        <f t="shared" si="54"/>
        <v>0</v>
      </c>
      <c r="BO121" s="149">
        <v>1</v>
      </c>
      <c r="BP121" s="178">
        <v>2</v>
      </c>
      <c r="BQ121" s="80">
        <f t="shared" si="55"/>
        <v>0</v>
      </c>
      <c r="BR121" s="149">
        <v>2</v>
      </c>
      <c r="BS121" s="178">
        <v>2</v>
      </c>
      <c r="BT121" s="80">
        <f t="shared" si="56"/>
        <v>0</v>
      </c>
      <c r="BU121" s="149">
        <v>2</v>
      </c>
      <c r="BV121" s="160">
        <v>1</v>
      </c>
      <c r="BW121" s="80">
        <f t="shared" si="57"/>
        <v>0</v>
      </c>
      <c r="BX121" s="190">
        <v>1</v>
      </c>
      <c r="BY121" s="160">
        <v>2</v>
      </c>
      <c r="BZ121" s="80">
        <f t="shared" si="58"/>
        <v>0</v>
      </c>
      <c r="CA121" s="149">
        <v>2</v>
      </c>
      <c r="CB121" s="160">
        <v>2</v>
      </c>
      <c r="CC121" s="80">
        <f t="shared" si="59"/>
        <v>0</v>
      </c>
      <c r="CD121" s="149">
        <v>2</v>
      </c>
      <c r="CE121" s="178">
        <v>1</v>
      </c>
      <c r="CF121" s="80">
        <f t="shared" si="60"/>
        <v>0</v>
      </c>
      <c r="CG121" s="149">
        <v>0</v>
      </c>
      <c r="CH121" s="160">
        <v>0</v>
      </c>
      <c r="CI121" s="80">
        <f t="shared" si="61"/>
        <v>0</v>
      </c>
      <c r="CJ121" s="149">
        <v>1</v>
      </c>
      <c r="CK121" s="160">
        <v>1</v>
      </c>
      <c r="CL121" s="80">
        <f t="shared" si="62"/>
        <v>0</v>
      </c>
      <c r="CM121" s="149">
        <v>2</v>
      </c>
      <c r="CN121" s="178">
        <v>1</v>
      </c>
      <c r="CO121" s="80">
        <f t="shared" si="63"/>
        <v>0</v>
      </c>
      <c r="CP121" s="149">
        <v>2</v>
      </c>
      <c r="CQ121" s="160">
        <v>1</v>
      </c>
      <c r="CR121" s="80">
        <f t="shared" si="64"/>
        <v>0</v>
      </c>
      <c r="CS121" s="149">
        <v>1</v>
      </c>
      <c r="CT121" s="160">
        <v>3</v>
      </c>
      <c r="CU121" s="161">
        <f t="shared" si="65"/>
        <v>0</v>
      </c>
    </row>
    <row r="122" spans="1:99" ht="12.75" customHeight="1">
      <c r="A122" s="7">
        <f t="shared" si="66"/>
        <v>14</v>
      </c>
      <c r="B122" s="220"/>
      <c r="C122" s="81" t="e">
        <f t="shared" si="37"/>
        <v>#N/A</v>
      </c>
      <c r="D122" s="96" t="s">
        <v>67</v>
      </c>
      <c r="E122" s="171" t="s">
        <v>74</v>
      </c>
      <c r="F122" s="150"/>
      <c r="G122" s="156"/>
      <c r="H122" s="109">
        <f t="shared" si="67"/>
        <v>11</v>
      </c>
      <c r="I122" s="82">
        <f t="shared" si="68"/>
        <v>18</v>
      </c>
      <c r="J122" s="223"/>
      <c r="P122" s="150">
        <v>1</v>
      </c>
      <c r="Q122" s="183">
        <v>3</v>
      </c>
      <c r="R122" s="83">
        <f t="shared" si="38"/>
        <v>0</v>
      </c>
      <c r="S122" s="150">
        <v>2</v>
      </c>
      <c r="T122" s="183">
        <v>2</v>
      </c>
      <c r="U122" s="83">
        <f t="shared" si="39"/>
        <v>0</v>
      </c>
      <c r="V122" s="150">
        <v>2</v>
      </c>
      <c r="W122" s="183">
        <v>1</v>
      </c>
      <c r="X122" s="83">
        <f t="shared" si="40"/>
        <v>0</v>
      </c>
      <c r="Y122" s="150">
        <v>3</v>
      </c>
      <c r="Z122" s="183">
        <v>1</v>
      </c>
      <c r="AA122" s="83">
        <f t="shared" si="41"/>
        <v>0</v>
      </c>
      <c r="AB122" s="150">
        <v>3</v>
      </c>
      <c r="AC122" s="183">
        <v>1</v>
      </c>
      <c r="AD122" s="83">
        <f t="shared" si="42"/>
        <v>0</v>
      </c>
      <c r="AE122" s="150">
        <v>2</v>
      </c>
      <c r="AF122" s="183">
        <v>2</v>
      </c>
      <c r="AG122" s="83">
        <f t="shared" si="43"/>
        <v>0</v>
      </c>
      <c r="AH122" s="150">
        <v>2</v>
      </c>
      <c r="AI122" s="183">
        <v>1</v>
      </c>
      <c r="AJ122" s="83">
        <f t="shared" si="44"/>
        <v>0</v>
      </c>
      <c r="AK122" s="150">
        <v>3</v>
      </c>
      <c r="AL122" s="183">
        <v>1</v>
      </c>
      <c r="AM122" s="83">
        <f t="shared" si="45"/>
        <v>0</v>
      </c>
      <c r="AN122" s="150">
        <v>3</v>
      </c>
      <c r="AO122" s="162">
        <v>1</v>
      </c>
      <c r="AP122" s="83">
        <f t="shared" si="46"/>
        <v>0</v>
      </c>
      <c r="AQ122" s="150">
        <v>2</v>
      </c>
      <c r="AR122" s="162">
        <v>1</v>
      </c>
      <c r="AS122" s="83">
        <f t="shared" si="47"/>
        <v>0</v>
      </c>
      <c r="AT122" s="150">
        <v>3</v>
      </c>
      <c r="AU122" s="183">
        <v>0</v>
      </c>
      <c r="AV122" s="83">
        <f t="shared" si="48"/>
        <v>0</v>
      </c>
      <c r="AW122" s="150">
        <v>2</v>
      </c>
      <c r="AX122" s="183">
        <v>1</v>
      </c>
      <c r="AY122" s="83">
        <f t="shared" si="49"/>
        <v>0</v>
      </c>
      <c r="AZ122" s="150">
        <v>2</v>
      </c>
      <c r="BA122" s="162">
        <v>1</v>
      </c>
      <c r="BB122" s="83">
        <f t="shared" si="50"/>
        <v>0</v>
      </c>
      <c r="BC122" s="150">
        <v>2</v>
      </c>
      <c r="BD122" s="183">
        <v>1</v>
      </c>
      <c r="BE122" s="83">
        <f t="shared" si="51"/>
        <v>0</v>
      </c>
      <c r="BF122" s="184">
        <v>3</v>
      </c>
      <c r="BG122" s="185">
        <v>2</v>
      </c>
      <c r="BH122" s="83">
        <f t="shared" si="52"/>
        <v>0</v>
      </c>
      <c r="BI122" s="150">
        <v>2</v>
      </c>
      <c r="BJ122" s="162">
        <v>1</v>
      </c>
      <c r="BK122" s="83">
        <f t="shared" si="53"/>
        <v>0</v>
      </c>
      <c r="BL122" s="150">
        <v>2</v>
      </c>
      <c r="BM122" s="162">
        <v>1</v>
      </c>
      <c r="BN122" s="83">
        <f t="shared" si="54"/>
        <v>0</v>
      </c>
      <c r="BO122" s="150">
        <v>2</v>
      </c>
      <c r="BP122" s="183">
        <v>2</v>
      </c>
      <c r="BQ122" s="83">
        <f t="shared" si="55"/>
        <v>0</v>
      </c>
      <c r="BR122" s="150">
        <v>2</v>
      </c>
      <c r="BS122" s="183">
        <v>1</v>
      </c>
      <c r="BT122" s="83">
        <f t="shared" si="56"/>
        <v>0</v>
      </c>
      <c r="BU122" s="150">
        <v>2</v>
      </c>
      <c r="BV122" s="162">
        <v>1</v>
      </c>
      <c r="BW122" s="83">
        <f t="shared" si="57"/>
        <v>0</v>
      </c>
      <c r="BX122" s="191">
        <v>2</v>
      </c>
      <c r="BY122" s="167">
        <v>1</v>
      </c>
      <c r="BZ122" s="83">
        <f t="shared" si="58"/>
        <v>0</v>
      </c>
      <c r="CA122" s="150">
        <v>3</v>
      </c>
      <c r="CB122" s="162">
        <v>1</v>
      </c>
      <c r="CC122" s="83">
        <f t="shared" si="59"/>
        <v>0</v>
      </c>
      <c r="CD122" s="150">
        <v>1</v>
      </c>
      <c r="CE122" s="183">
        <v>1</v>
      </c>
      <c r="CF122" s="83">
        <f t="shared" si="60"/>
        <v>0</v>
      </c>
      <c r="CG122" s="150">
        <v>1</v>
      </c>
      <c r="CH122" s="162">
        <v>4</v>
      </c>
      <c r="CI122" s="83">
        <f t="shared" si="61"/>
        <v>0</v>
      </c>
      <c r="CJ122" s="188">
        <v>1</v>
      </c>
      <c r="CK122" s="189">
        <v>1</v>
      </c>
      <c r="CL122" s="83">
        <f t="shared" si="62"/>
        <v>0</v>
      </c>
      <c r="CM122" s="150">
        <v>1</v>
      </c>
      <c r="CN122" s="183">
        <v>0</v>
      </c>
      <c r="CO122" s="83">
        <f t="shared" si="63"/>
        <v>0</v>
      </c>
      <c r="CP122" s="150">
        <v>2</v>
      </c>
      <c r="CQ122" s="162">
        <v>1</v>
      </c>
      <c r="CR122" s="83">
        <f t="shared" si="64"/>
        <v>0</v>
      </c>
      <c r="CS122" s="150">
        <v>2</v>
      </c>
      <c r="CT122" s="162">
        <v>1</v>
      </c>
      <c r="CU122" s="163">
        <f t="shared" si="65"/>
        <v>0</v>
      </c>
    </row>
    <row r="123" spans="1:99" ht="12.75" customHeight="1">
      <c r="A123" s="7">
        <f t="shared" si="66"/>
        <v>14</v>
      </c>
      <c r="B123" s="220"/>
      <c r="C123" s="79" t="e">
        <f t="shared" si="37"/>
        <v>#N/A</v>
      </c>
      <c r="D123" s="95" t="s">
        <v>76</v>
      </c>
      <c r="E123" s="170" t="s">
        <v>78</v>
      </c>
      <c r="F123" s="149"/>
      <c r="G123" s="111"/>
      <c r="H123" s="108">
        <f t="shared" si="67"/>
        <v>6</v>
      </c>
      <c r="I123" s="1">
        <f t="shared" si="68"/>
        <v>4</v>
      </c>
      <c r="J123" s="223"/>
      <c r="P123" s="149">
        <v>1</v>
      </c>
      <c r="Q123" s="178">
        <v>3</v>
      </c>
      <c r="R123" s="80">
        <f t="shared" si="38"/>
        <v>0</v>
      </c>
      <c r="S123" s="149">
        <v>2</v>
      </c>
      <c r="T123" s="178">
        <v>2</v>
      </c>
      <c r="U123" s="80">
        <f t="shared" si="39"/>
        <v>0</v>
      </c>
      <c r="V123" s="149">
        <v>2</v>
      </c>
      <c r="W123" s="178">
        <v>2</v>
      </c>
      <c r="X123" s="80">
        <f t="shared" si="40"/>
        <v>0</v>
      </c>
      <c r="Y123" s="149">
        <v>1</v>
      </c>
      <c r="Z123" s="178">
        <v>0</v>
      </c>
      <c r="AA123" s="80">
        <f t="shared" si="41"/>
        <v>0</v>
      </c>
      <c r="AB123" s="149">
        <v>1</v>
      </c>
      <c r="AC123" s="178">
        <v>1</v>
      </c>
      <c r="AD123" s="80">
        <f t="shared" si="42"/>
        <v>0</v>
      </c>
      <c r="AE123" s="149">
        <v>1</v>
      </c>
      <c r="AF123" s="178">
        <v>1</v>
      </c>
      <c r="AG123" s="80">
        <f t="shared" si="43"/>
        <v>0</v>
      </c>
      <c r="AH123" s="149">
        <v>1</v>
      </c>
      <c r="AI123" s="178">
        <v>1</v>
      </c>
      <c r="AJ123" s="80">
        <f t="shared" si="44"/>
        <v>0</v>
      </c>
      <c r="AK123" s="149">
        <v>0</v>
      </c>
      <c r="AL123" s="178">
        <v>0</v>
      </c>
      <c r="AM123" s="80">
        <f t="shared" si="45"/>
        <v>0</v>
      </c>
      <c r="AN123" s="149">
        <v>1</v>
      </c>
      <c r="AO123" s="160">
        <v>2</v>
      </c>
      <c r="AP123" s="80">
        <f t="shared" si="46"/>
        <v>0</v>
      </c>
      <c r="AQ123" s="149">
        <v>1</v>
      </c>
      <c r="AR123" s="160">
        <v>1</v>
      </c>
      <c r="AS123" s="80">
        <f t="shared" si="47"/>
        <v>0</v>
      </c>
      <c r="AT123" s="149">
        <v>2</v>
      </c>
      <c r="AU123" s="178">
        <v>2</v>
      </c>
      <c r="AV123" s="80">
        <f t="shared" si="48"/>
        <v>0</v>
      </c>
      <c r="AW123" s="149">
        <v>1</v>
      </c>
      <c r="AX123" s="178">
        <v>1</v>
      </c>
      <c r="AY123" s="80">
        <f t="shared" si="49"/>
        <v>0</v>
      </c>
      <c r="AZ123" s="149">
        <v>1</v>
      </c>
      <c r="BA123" s="160">
        <v>1</v>
      </c>
      <c r="BB123" s="80">
        <f t="shared" si="50"/>
        <v>0</v>
      </c>
      <c r="BC123" s="149">
        <v>2</v>
      </c>
      <c r="BD123" s="178">
        <v>1</v>
      </c>
      <c r="BE123" s="80">
        <f t="shared" si="51"/>
        <v>0</v>
      </c>
      <c r="BF123" s="179">
        <v>2</v>
      </c>
      <c r="BG123" s="180">
        <v>2</v>
      </c>
      <c r="BH123" s="80">
        <f t="shared" si="52"/>
        <v>0</v>
      </c>
      <c r="BI123" s="149">
        <v>1</v>
      </c>
      <c r="BJ123" s="160">
        <v>2</v>
      </c>
      <c r="BK123" s="80">
        <f t="shared" si="53"/>
        <v>0</v>
      </c>
      <c r="BL123" s="149">
        <v>2</v>
      </c>
      <c r="BM123" s="160">
        <v>1</v>
      </c>
      <c r="BN123" s="80">
        <f t="shared" si="54"/>
        <v>0</v>
      </c>
      <c r="BO123" s="149">
        <v>1</v>
      </c>
      <c r="BP123" s="178">
        <v>1</v>
      </c>
      <c r="BQ123" s="80">
        <f t="shared" si="55"/>
        <v>0</v>
      </c>
      <c r="BR123" s="149">
        <v>2</v>
      </c>
      <c r="BS123" s="178">
        <v>1</v>
      </c>
      <c r="BT123" s="80">
        <f t="shared" si="56"/>
        <v>0</v>
      </c>
      <c r="BU123" s="149">
        <v>2</v>
      </c>
      <c r="BV123" s="160">
        <v>1</v>
      </c>
      <c r="BW123" s="80">
        <f t="shared" si="57"/>
        <v>0</v>
      </c>
      <c r="BX123" s="190">
        <v>1</v>
      </c>
      <c r="BY123" s="160">
        <v>1</v>
      </c>
      <c r="BZ123" s="80">
        <f t="shared" si="58"/>
        <v>0</v>
      </c>
      <c r="CA123" s="149">
        <v>2</v>
      </c>
      <c r="CB123" s="160">
        <v>2</v>
      </c>
      <c r="CC123" s="80">
        <f t="shared" si="59"/>
        <v>0</v>
      </c>
      <c r="CD123" s="149">
        <v>3</v>
      </c>
      <c r="CE123" s="178">
        <v>2</v>
      </c>
      <c r="CF123" s="80">
        <f t="shared" si="60"/>
        <v>0</v>
      </c>
      <c r="CG123" s="149">
        <v>0</v>
      </c>
      <c r="CH123" s="160">
        <v>0</v>
      </c>
      <c r="CI123" s="80">
        <f t="shared" si="61"/>
        <v>0</v>
      </c>
      <c r="CJ123" s="149">
        <v>1</v>
      </c>
      <c r="CK123" s="160">
        <v>1</v>
      </c>
      <c r="CL123" s="80">
        <f t="shared" si="62"/>
        <v>0</v>
      </c>
      <c r="CM123" s="149">
        <v>1</v>
      </c>
      <c r="CN123" s="178">
        <v>1</v>
      </c>
      <c r="CO123" s="80">
        <f t="shared" si="63"/>
        <v>0</v>
      </c>
      <c r="CP123" s="149">
        <v>3</v>
      </c>
      <c r="CQ123" s="160">
        <v>1</v>
      </c>
      <c r="CR123" s="80">
        <f t="shared" si="64"/>
        <v>0</v>
      </c>
      <c r="CS123" s="149">
        <v>1</v>
      </c>
      <c r="CT123" s="160">
        <v>1</v>
      </c>
      <c r="CU123" s="161">
        <f t="shared" si="65"/>
        <v>0</v>
      </c>
    </row>
    <row r="124" spans="1:99" ht="12.75" customHeight="1">
      <c r="A124" s="7">
        <f t="shared" si="66"/>
        <v>14</v>
      </c>
      <c r="B124" s="220"/>
      <c r="C124" s="81" t="e">
        <f t="shared" si="37"/>
        <v>#N/A</v>
      </c>
      <c r="D124" s="96" t="s">
        <v>73</v>
      </c>
      <c r="E124" s="171" t="s">
        <v>109</v>
      </c>
      <c r="F124" s="150"/>
      <c r="G124" s="156"/>
      <c r="H124" s="109">
        <f t="shared" si="67"/>
        <v>10</v>
      </c>
      <c r="I124" s="82">
        <f t="shared" si="68"/>
        <v>12</v>
      </c>
      <c r="J124" s="223"/>
      <c r="P124" s="150">
        <v>1</v>
      </c>
      <c r="Q124" s="183">
        <v>3</v>
      </c>
      <c r="R124" s="83">
        <f t="shared" si="38"/>
        <v>0</v>
      </c>
      <c r="S124" s="150">
        <v>2</v>
      </c>
      <c r="T124" s="183">
        <v>1</v>
      </c>
      <c r="U124" s="83">
        <f t="shared" si="39"/>
        <v>0</v>
      </c>
      <c r="V124" s="150">
        <v>2</v>
      </c>
      <c r="W124" s="183">
        <v>0</v>
      </c>
      <c r="X124" s="83">
        <f t="shared" si="40"/>
        <v>0</v>
      </c>
      <c r="Y124" s="150">
        <v>2</v>
      </c>
      <c r="Z124" s="183">
        <v>1</v>
      </c>
      <c r="AA124" s="83">
        <f t="shared" si="41"/>
        <v>0</v>
      </c>
      <c r="AB124" s="150">
        <v>2</v>
      </c>
      <c r="AC124" s="183">
        <v>1</v>
      </c>
      <c r="AD124" s="83">
        <f t="shared" si="42"/>
        <v>0</v>
      </c>
      <c r="AE124" s="150">
        <v>2</v>
      </c>
      <c r="AF124" s="183">
        <v>1</v>
      </c>
      <c r="AG124" s="83">
        <f t="shared" si="43"/>
        <v>0</v>
      </c>
      <c r="AH124" s="150">
        <v>2</v>
      </c>
      <c r="AI124" s="183">
        <v>0</v>
      </c>
      <c r="AJ124" s="83">
        <f t="shared" si="44"/>
        <v>0</v>
      </c>
      <c r="AK124" s="150">
        <v>2</v>
      </c>
      <c r="AL124" s="183">
        <v>0</v>
      </c>
      <c r="AM124" s="83">
        <f t="shared" si="45"/>
        <v>0</v>
      </c>
      <c r="AN124" s="150">
        <v>2</v>
      </c>
      <c r="AO124" s="162">
        <v>0</v>
      </c>
      <c r="AP124" s="83">
        <f t="shared" si="46"/>
        <v>0</v>
      </c>
      <c r="AQ124" s="150">
        <v>1</v>
      </c>
      <c r="AR124" s="162">
        <v>0</v>
      </c>
      <c r="AS124" s="83">
        <f t="shared" si="47"/>
        <v>0</v>
      </c>
      <c r="AT124" s="150">
        <v>2</v>
      </c>
      <c r="AU124" s="183">
        <v>1</v>
      </c>
      <c r="AV124" s="83">
        <f t="shared" si="48"/>
        <v>0</v>
      </c>
      <c r="AW124" s="150">
        <v>1</v>
      </c>
      <c r="AX124" s="183">
        <v>0</v>
      </c>
      <c r="AY124" s="83">
        <f t="shared" si="49"/>
        <v>0</v>
      </c>
      <c r="AZ124" s="150">
        <v>1</v>
      </c>
      <c r="BA124" s="162">
        <v>0</v>
      </c>
      <c r="BB124" s="83">
        <f t="shared" si="50"/>
        <v>0</v>
      </c>
      <c r="BC124" s="150">
        <v>2</v>
      </c>
      <c r="BD124" s="183">
        <v>1</v>
      </c>
      <c r="BE124" s="83">
        <f t="shared" si="51"/>
        <v>0</v>
      </c>
      <c r="BF124" s="184">
        <v>1</v>
      </c>
      <c r="BG124" s="185">
        <v>1</v>
      </c>
      <c r="BH124" s="83">
        <f t="shared" si="52"/>
        <v>0</v>
      </c>
      <c r="BI124" s="150">
        <v>0</v>
      </c>
      <c r="BJ124" s="162">
        <v>0</v>
      </c>
      <c r="BK124" s="83">
        <f t="shared" si="53"/>
        <v>0</v>
      </c>
      <c r="BL124" s="150">
        <v>2</v>
      </c>
      <c r="BM124" s="162">
        <v>0</v>
      </c>
      <c r="BN124" s="83">
        <f t="shared" si="54"/>
        <v>0</v>
      </c>
      <c r="BO124" s="150">
        <v>2</v>
      </c>
      <c r="BP124" s="183">
        <v>1</v>
      </c>
      <c r="BQ124" s="83">
        <f t="shared" si="55"/>
        <v>0</v>
      </c>
      <c r="BR124" s="150">
        <v>2</v>
      </c>
      <c r="BS124" s="183">
        <v>1</v>
      </c>
      <c r="BT124" s="83">
        <f t="shared" si="56"/>
        <v>0</v>
      </c>
      <c r="BU124" s="150">
        <v>2</v>
      </c>
      <c r="BV124" s="162">
        <v>1</v>
      </c>
      <c r="BW124" s="83">
        <f t="shared" si="57"/>
        <v>0</v>
      </c>
      <c r="BX124" s="191">
        <v>1</v>
      </c>
      <c r="BY124" s="167">
        <v>0</v>
      </c>
      <c r="BZ124" s="83">
        <f t="shared" si="58"/>
        <v>0</v>
      </c>
      <c r="CA124" s="150">
        <v>2</v>
      </c>
      <c r="CB124" s="162">
        <v>1</v>
      </c>
      <c r="CC124" s="83">
        <f t="shared" si="59"/>
        <v>0</v>
      </c>
      <c r="CD124" s="150">
        <v>2</v>
      </c>
      <c r="CE124" s="183">
        <v>1</v>
      </c>
      <c r="CF124" s="83">
        <f t="shared" si="60"/>
        <v>0</v>
      </c>
      <c r="CG124" s="150">
        <v>1</v>
      </c>
      <c r="CH124" s="162">
        <v>2</v>
      </c>
      <c r="CI124" s="83">
        <f t="shared" si="61"/>
        <v>0</v>
      </c>
      <c r="CJ124" s="188">
        <v>2</v>
      </c>
      <c r="CK124" s="189">
        <v>1</v>
      </c>
      <c r="CL124" s="83">
        <f t="shared" si="62"/>
        <v>0</v>
      </c>
      <c r="CM124" s="150">
        <v>1</v>
      </c>
      <c r="CN124" s="183">
        <v>0</v>
      </c>
      <c r="CO124" s="83">
        <f t="shared" si="63"/>
        <v>0</v>
      </c>
      <c r="CP124" s="150">
        <v>2</v>
      </c>
      <c r="CQ124" s="162">
        <v>1</v>
      </c>
      <c r="CR124" s="83">
        <f t="shared" si="64"/>
        <v>0</v>
      </c>
      <c r="CS124" s="150">
        <v>1</v>
      </c>
      <c r="CT124" s="162">
        <v>3</v>
      </c>
      <c r="CU124" s="163">
        <f t="shared" si="65"/>
        <v>0</v>
      </c>
    </row>
    <row r="125" spans="1:99" ht="12.75" customHeight="1">
      <c r="A125" s="7">
        <f t="shared" si="66"/>
        <v>14</v>
      </c>
      <c r="B125" s="220"/>
      <c r="C125" s="79" t="e">
        <f t="shared" si="37"/>
        <v>#N/A</v>
      </c>
      <c r="D125" s="95" t="s">
        <v>72</v>
      </c>
      <c r="E125" s="170" t="s">
        <v>81</v>
      </c>
      <c r="F125" s="149"/>
      <c r="G125" s="111"/>
      <c r="H125" s="108">
        <f t="shared" si="67"/>
        <v>9</v>
      </c>
      <c r="I125" s="1">
        <f t="shared" si="68"/>
        <v>7</v>
      </c>
      <c r="J125" s="223"/>
      <c r="P125" s="149">
        <v>1</v>
      </c>
      <c r="Q125" s="178">
        <v>3</v>
      </c>
      <c r="R125" s="80">
        <f t="shared" si="38"/>
        <v>0</v>
      </c>
      <c r="S125" s="149">
        <v>2</v>
      </c>
      <c r="T125" s="178">
        <v>1</v>
      </c>
      <c r="U125" s="80">
        <f t="shared" si="39"/>
        <v>0</v>
      </c>
      <c r="V125" s="149">
        <v>2</v>
      </c>
      <c r="W125" s="178">
        <v>2</v>
      </c>
      <c r="X125" s="80">
        <f t="shared" si="40"/>
        <v>0</v>
      </c>
      <c r="Y125" s="149">
        <v>2</v>
      </c>
      <c r="Z125" s="178">
        <v>1</v>
      </c>
      <c r="AA125" s="80">
        <f t="shared" si="41"/>
        <v>0</v>
      </c>
      <c r="AB125" s="149">
        <v>2</v>
      </c>
      <c r="AC125" s="178">
        <v>0</v>
      </c>
      <c r="AD125" s="80">
        <f t="shared" si="42"/>
        <v>0</v>
      </c>
      <c r="AE125" s="149">
        <v>1</v>
      </c>
      <c r="AF125" s="178">
        <v>1</v>
      </c>
      <c r="AG125" s="80">
        <f t="shared" si="43"/>
        <v>0</v>
      </c>
      <c r="AH125" s="149">
        <v>2</v>
      </c>
      <c r="AI125" s="178">
        <v>1</v>
      </c>
      <c r="AJ125" s="80">
        <f t="shared" si="44"/>
        <v>0</v>
      </c>
      <c r="AK125" s="149">
        <v>3</v>
      </c>
      <c r="AL125" s="178">
        <v>2</v>
      </c>
      <c r="AM125" s="80">
        <f t="shared" si="45"/>
        <v>0</v>
      </c>
      <c r="AN125" s="149">
        <v>2</v>
      </c>
      <c r="AO125" s="160">
        <v>1</v>
      </c>
      <c r="AP125" s="80">
        <f t="shared" si="46"/>
        <v>0</v>
      </c>
      <c r="AQ125" s="149">
        <v>1</v>
      </c>
      <c r="AR125" s="160">
        <v>0</v>
      </c>
      <c r="AS125" s="80">
        <f t="shared" si="47"/>
        <v>0</v>
      </c>
      <c r="AT125" s="149">
        <v>0</v>
      </c>
      <c r="AU125" s="178">
        <v>2</v>
      </c>
      <c r="AV125" s="80">
        <f t="shared" si="48"/>
        <v>0</v>
      </c>
      <c r="AW125" s="149">
        <v>1</v>
      </c>
      <c r="AX125" s="178">
        <v>0</v>
      </c>
      <c r="AY125" s="80">
        <f t="shared" si="49"/>
        <v>0</v>
      </c>
      <c r="AZ125" s="149">
        <v>1</v>
      </c>
      <c r="BA125" s="160">
        <v>0</v>
      </c>
      <c r="BB125" s="80">
        <f t="shared" si="50"/>
        <v>0</v>
      </c>
      <c r="BC125" s="149">
        <v>3</v>
      </c>
      <c r="BD125" s="178">
        <v>1</v>
      </c>
      <c r="BE125" s="80">
        <f t="shared" si="51"/>
        <v>0</v>
      </c>
      <c r="BF125" s="179">
        <v>0</v>
      </c>
      <c r="BG125" s="180">
        <v>1</v>
      </c>
      <c r="BH125" s="80">
        <f t="shared" si="52"/>
        <v>0</v>
      </c>
      <c r="BI125" s="149">
        <v>2</v>
      </c>
      <c r="BJ125" s="160">
        <v>0</v>
      </c>
      <c r="BK125" s="80">
        <f t="shared" si="53"/>
        <v>0</v>
      </c>
      <c r="BL125" s="149">
        <v>1</v>
      </c>
      <c r="BM125" s="160">
        <v>2</v>
      </c>
      <c r="BN125" s="80">
        <f t="shared" si="54"/>
        <v>0</v>
      </c>
      <c r="BO125" s="149">
        <v>1</v>
      </c>
      <c r="BP125" s="178">
        <v>1</v>
      </c>
      <c r="BQ125" s="80">
        <f t="shared" si="55"/>
        <v>0</v>
      </c>
      <c r="BR125" s="149">
        <v>3</v>
      </c>
      <c r="BS125" s="178">
        <v>1</v>
      </c>
      <c r="BT125" s="80">
        <f t="shared" si="56"/>
        <v>0</v>
      </c>
      <c r="BU125" s="149">
        <v>2</v>
      </c>
      <c r="BV125" s="160">
        <v>1</v>
      </c>
      <c r="BW125" s="80">
        <f t="shared" si="57"/>
        <v>0</v>
      </c>
      <c r="BX125" s="190">
        <v>2</v>
      </c>
      <c r="BY125" s="160">
        <v>1</v>
      </c>
      <c r="BZ125" s="80">
        <f t="shared" si="58"/>
        <v>0</v>
      </c>
      <c r="CA125" s="149">
        <v>2</v>
      </c>
      <c r="CB125" s="160">
        <v>1</v>
      </c>
      <c r="CC125" s="80">
        <f t="shared" si="59"/>
        <v>0</v>
      </c>
      <c r="CD125" s="149">
        <v>0</v>
      </c>
      <c r="CE125" s="178">
        <v>3</v>
      </c>
      <c r="CF125" s="80">
        <f t="shared" si="60"/>
        <v>0</v>
      </c>
      <c r="CG125" s="149">
        <v>1</v>
      </c>
      <c r="CH125" s="160">
        <v>0</v>
      </c>
      <c r="CI125" s="80">
        <f t="shared" si="61"/>
        <v>0</v>
      </c>
      <c r="CJ125" s="149">
        <v>2</v>
      </c>
      <c r="CK125" s="160">
        <v>1</v>
      </c>
      <c r="CL125" s="80">
        <f t="shared" si="62"/>
        <v>0</v>
      </c>
      <c r="CM125" s="149">
        <v>2</v>
      </c>
      <c r="CN125" s="178">
        <v>1</v>
      </c>
      <c r="CO125" s="80">
        <f t="shared" si="63"/>
        <v>0</v>
      </c>
      <c r="CP125" s="149">
        <v>2</v>
      </c>
      <c r="CQ125" s="160">
        <v>1</v>
      </c>
      <c r="CR125" s="80">
        <f t="shared" si="64"/>
        <v>0</v>
      </c>
      <c r="CS125" s="149">
        <v>3</v>
      </c>
      <c r="CT125" s="160">
        <v>1</v>
      </c>
      <c r="CU125" s="161">
        <f t="shared" si="65"/>
        <v>0</v>
      </c>
    </row>
    <row r="126" spans="1:99" ht="12.75" customHeight="1">
      <c r="A126" s="7">
        <f t="shared" si="66"/>
        <v>14</v>
      </c>
      <c r="B126" s="220"/>
      <c r="C126" s="81" t="e">
        <f t="shared" si="37"/>
        <v>#N/A</v>
      </c>
      <c r="D126" s="96" t="s">
        <v>77</v>
      </c>
      <c r="E126" s="171" t="s">
        <v>70</v>
      </c>
      <c r="F126" s="150"/>
      <c r="G126" s="156"/>
      <c r="H126" s="109">
        <f t="shared" si="67"/>
        <v>5</v>
      </c>
      <c r="I126" s="82">
        <f t="shared" si="68"/>
        <v>14</v>
      </c>
      <c r="J126" s="223"/>
      <c r="P126" s="150">
        <v>1</v>
      </c>
      <c r="Q126" s="183">
        <v>3</v>
      </c>
      <c r="R126" s="83">
        <f t="shared" si="38"/>
        <v>0</v>
      </c>
      <c r="S126" s="150">
        <v>0</v>
      </c>
      <c r="T126" s="183">
        <v>1</v>
      </c>
      <c r="U126" s="83">
        <f t="shared" si="39"/>
        <v>0</v>
      </c>
      <c r="V126" s="150">
        <v>2</v>
      </c>
      <c r="W126" s="183">
        <v>2</v>
      </c>
      <c r="X126" s="83">
        <f t="shared" si="40"/>
        <v>0</v>
      </c>
      <c r="Y126" s="150">
        <v>0</v>
      </c>
      <c r="Z126" s="183">
        <v>1</v>
      </c>
      <c r="AA126" s="83">
        <f t="shared" si="41"/>
        <v>0</v>
      </c>
      <c r="AB126" s="150">
        <v>1</v>
      </c>
      <c r="AC126" s="183">
        <v>3</v>
      </c>
      <c r="AD126" s="83">
        <f t="shared" si="42"/>
        <v>0</v>
      </c>
      <c r="AE126" s="150">
        <v>2</v>
      </c>
      <c r="AF126" s="183">
        <v>2</v>
      </c>
      <c r="AG126" s="83">
        <f t="shared" si="43"/>
        <v>0</v>
      </c>
      <c r="AH126" s="150">
        <v>1</v>
      </c>
      <c r="AI126" s="183">
        <v>2</v>
      </c>
      <c r="AJ126" s="83">
        <f t="shared" si="44"/>
        <v>0</v>
      </c>
      <c r="AK126" s="150">
        <v>1</v>
      </c>
      <c r="AL126" s="183">
        <v>0</v>
      </c>
      <c r="AM126" s="83">
        <f t="shared" si="45"/>
        <v>0</v>
      </c>
      <c r="AN126" s="150">
        <v>0</v>
      </c>
      <c r="AO126" s="162">
        <v>0</v>
      </c>
      <c r="AP126" s="83">
        <f t="shared" si="46"/>
        <v>0</v>
      </c>
      <c r="AQ126" s="150">
        <v>1</v>
      </c>
      <c r="AR126" s="162">
        <v>2</v>
      </c>
      <c r="AS126" s="83">
        <f t="shared" si="47"/>
        <v>0</v>
      </c>
      <c r="AT126" s="150">
        <v>2</v>
      </c>
      <c r="AU126" s="183">
        <v>1</v>
      </c>
      <c r="AV126" s="83">
        <f t="shared" si="48"/>
        <v>0</v>
      </c>
      <c r="AW126" s="150">
        <v>1</v>
      </c>
      <c r="AX126" s="183">
        <v>2</v>
      </c>
      <c r="AY126" s="83">
        <f t="shared" si="49"/>
        <v>0</v>
      </c>
      <c r="AZ126" s="150">
        <v>1</v>
      </c>
      <c r="BA126" s="162">
        <v>2</v>
      </c>
      <c r="BB126" s="83">
        <f t="shared" si="50"/>
        <v>0</v>
      </c>
      <c r="BC126" s="150">
        <v>1</v>
      </c>
      <c r="BD126" s="183">
        <v>2</v>
      </c>
      <c r="BE126" s="83">
        <f t="shared" si="51"/>
        <v>0</v>
      </c>
      <c r="BF126" s="184">
        <v>1</v>
      </c>
      <c r="BG126" s="185">
        <v>2</v>
      </c>
      <c r="BH126" s="83">
        <f t="shared" si="52"/>
        <v>0</v>
      </c>
      <c r="BI126" s="150">
        <v>1</v>
      </c>
      <c r="BJ126" s="162">
        <v>3</v>
      </c>
      <c r="BK126" s="83">
        <f t="shared" si="53"/>
        <v>0</v>
      </c>
      <c r="BL126" s="150">
        <v>2</v>
      </c>
      <c r="BM126" s="162">
        <v>1</v>
      </c>
      <c r="BN126" s="83">
        <f t="shared" si="54"/>
        <v>0</v>
      </c>
      <c r="BO126" s="150">
        <v>2</v>
      </c>
      <c r="BP126" s="183">
        <v>2</v>
      </c>
      <c r="BQ126" s="83">
        <f t="shared" si="55"/>
        <v>0</v>
      </c>
      <c r="BR126" s="150">
        <v>1</v>
      </c>
      <c r="BS126" s="183">
        <v>2</v>
      </c>
      <c r="BT126" s="83">
        <f t="shared" si="56"/>
        <v>0</v>
      </c>
      <c r="BU126" s="150">
        <v>2</v>
      </c>
      <c r="BV126" s="162">
        <v>1</v>
      </c>
      <c r="BW126" s="83">
        <f t="shared" si="57"/>
        <v>0</v>
      </c>
      <c r="BX126" s="191">
        <v>1</v>
      </c>
      <c r="BY126" s="167">
        <v>2</v>
      </c>
      <c r="BZ126" s="83">
        <f t="shared" si="58"/>
        <v>0</v>
      </c>
      <c r="CA126" s="150">
        <v>3</v>
      </c>
      <c r="CB126" s="162">
        <v>1</v>
      </c>
      <c r="CC126" s="83">
        <f t="shared" si="59"/>
        <v>0</v>
      </c>
      <c r="CD126" s="150">
        <v>2</v>
      </c>
      <c r="CE126" s="183">
        <v>2</v>
      </c>
      <c r="CF126" s="83">
        <f t="shared" si="60"/>
        <v>0</v>
      </c>
      <c r="CG126" s="150">
        <v>2</v>
      </c>
      <c r="CH126" s="162">
        <v>2</v>
      </c>
      <c r="CI126" s="83">
        <f t="shared" si="61"/>
        <v>0</v>
      </c>
      <c r="CJ126" s="188">
        <v>1</v>
      </c>
      <c r="CK126" s="189">
        <v>1</v>
      </c>
      <c r="CL126" s="83">
        <f t="shared" si="62"/>
        <v>0</v>
      </c>
      <c r="CM126" s="150">
        <v>2</v>
      </c>
      <c r="CN126" s="183">
        <v>0</v>
      </c>
      <c r="CO126" s="83">
        <f t="shared" si="63"/>
        <v>0</v>
      </c>
      <c r="CP126" s="150">
        <v>1</v>
      </c>
      <c r="CQ126" s="162">
        <v>2</v>
      </c>
      <c r="CR126" s="83">
        <f t="shared" si="64"/>
        <v>0</v>
      </c>
      <c r="CS126" s="150">
        <v>1</v>
      </c>
      <c r="CT126" s="162">
        <v>2</v>
      </c>
      <c r="CU126" s="163">
        <f t="shared" si="65"/>
        <v>0</v>
      </c>
    </row>
    <row r="127" spans="1:99" ht="12.75" customHeight="1">
      <c r="A127" s="7">
        <f t="shared" si="66"/>
        <v>14</v>
      </c>
      <c r="B127" s="220"/>
      <c r="C127" s="79" t="e">
        <f t="shared" si="37"/>
        <v>#N/A</v>
      </c>
      <c r="D127" s="95" t="s">
        <v>110</v>
      </c>
      <c r="E127" s="170" t="s">
        <v>71</v>
      </c>
      <c r="F127" s="149"/>
      <c r="G127" s="111"/>
      <c r="H127" s="108">
        <f t="shared" si="67"/>
        <v>15</v>
      </c>
      <c r="I127" s="1">
        <f t="shared" si="68"/>
        <v>16</v>
      </c>
      <c r="J127" s="223"/>
      <c r="P127" s="149">
        <v>1</v>
      </c>
      <c r="Q127" s="178">
        <v>3</v>
      </c>
      <c r="R127" s="80">
        <f t="shared" si="38"/>
        <v>0</v>
      </c>
      <c r="S127" s="149">
        <v>1</v>
      </c>
      <c r="T127" s="178">
        <v>1</v>
      </c>
      <c r="U127" s="80">
        <f t="shared" si="39"/>
        <v>0</v>
      </c>
      <c r="V127" s="149">
        <v>1</v>
      </c>
      <c r="W127" s="178">
        <v>1</v>
      </c>
      <c r="X127" s="80">
        <f t="shared" si="40"/>
        <v>0</v>
      </c>
      <c r="Y127" s="149">
        <v>1</v>
      </c>
      <c r="Z127" s="178">
        <v>1</v>
      </c>
      <c r="AA127" s="80">
        <f t="shared" si="41"/>
        <v>0</v>
      </c>
      <c r="AB127" s="149">
        <v>2</v>
      </c>
      <c r="AC127" s="178">
        <v>2</v>
      </c>
      <c r="AD127" s="80">
        <f t="shared" si="42"/>
        <v>0</v>
      </c>
      <c r="AE127" s="149">
        <v>0</v>
      </c>
      <c r="AF127" s="178">
        <v>2</v>
      </c>
      <c r="AG127" s="80">
        <f t="shared" si="43"/>
        <v>0</v>
      </c>
      <c r="AH127" s="149">
        <v>2</v>
      </c>
      <c r="AI127" s="178">
        <v>1</v>
      </c>
      <c r="AJ127" s="80">
        <f t="shared" si="44"/>
        <v>0</v>
      </c>
      <c r="AK127" s="149">
        <v>2</v>
      </c>
      <c r="AL127" s="178">
        <v>1</v>
      </c>
      <c r="AM127" s="80">
        <f t="shared" si="45"/>
        <v>0</v>
      </c>
      <c r="AN127" s="149">
        <v>1</v>
      </c>
      <c r="AO127" s="160">
        <v>1</v>
      </c>
      <c r="AP127" s="80">
        <f t="shared" si="46"/>
        <v>0</v>
      </c>
      <c r="AQ127" s="149">
        <v>1</v>
      </c>
      <c r="AR127" s="160">
        <v>3</v>
      </c>
      <c r="AS127" s="80">
        <f t="shared" si="47"/>
        <v>0</v>
      </c>
      <c r="AT127" s="149">
        <v>2</v>
      </c>
      <c r="AU127" s="178">
        <v>1</v>
      </c>
      <c r="AV127" s="80">
        <f t="shared" si="48"/>
        <v>0</v>
      </c>
      <c r="AW127" s="149">
        <v>1</v>
      </c>
      <c r="AX127" s="178">
        <v>3</v>
      </c>
      <c r="AY127" s="80">
        <f t="shared" si="49"/>
        <v>0</v>
      </c>
      <c r="AZ127" s="149">
        <v>1</v>
      </c>
      <c r="BA127" s="160">
        <v>3</v>
      </c>
      <c r="BB127" s="80">
        <f t="shared" si="50"/>
        <v>0</v>
      </c>
      <c r="BC127" s="149">
        <v>3</v>
      </c>
      <c r="BD127" s="178">
        <v>2</v>
      </c>
      <c r="BE127" s="80">
        <f t="shared" si="51"/>
        <v>0</v>
      </c>
      <c r="BF127" s="179">
        <v>1</v>
      </c>
      <c r="BG127" s="180">
        <v>2</v>
      </c>
      <c r="BH127" s="80">
        <f t="shared" si="52"/>
        <v>0</v>
      </c>
      <c r="BI127" s="149">
        <v>1</v>
      </c>
      <c r="BJ127" s="160">
        <v>2</v>
      </c>
      <c r="BK127" s="80">
        <f t="shared" si="53"/>
        <v>0</v>
      </c>
      <c r="BL127" s="149">
        <v>1</v>
      </c>
      <c r="BM127" s="160">
        <v>1</v>
      </c>
      <c r="BN127" s="80">
        <f t="shared" si="54"/>
        <v>0</v>
      </c>
      <c r="BO127" s="149">
        <v>0</v>
      </c>
      <c r="BP127" s="178">
        <v>2</v>
      </c>
      <c r="BQ127" s="80">
        <f t="shared" si="55"/>
        <v>0</v>
      </c>
      <c r="BR127" s="149">
        <v>3</v>
      </c>
      <c r="BS127" s="178">
        <v>2</v>
      </c>
      <c r="BT127" s="80">
        <f t="shared" si="56"/>
        <v>0</v>
      </c>
      <c r="BU127" s="149">
        <v>2</v>
      </c>
      <c r="BV127" s="160">
        <v>1</v>
      </c>
      <c r="BW127" s="80">
        <f t="shared" si="57"/>
        <v>0</v>
      </c>
      <c r="BX127" s="190">
        <v>1</v>
      </c>
      <c r="BY127" s="160">
        <v>2</v>
      </c>
      <c r="BZ127" s="80">
        <f t="shared" si="58"/>
        <v>0</v>
      </c>
      <c r="CA127" s="149">
        <v>2</v>
      </c>
      <c r="CB127" s="160">
        <v>2</v>
      </c>
      <c r="CC127" s="80">
        <f t="shared" si="59"/>
        <v>0</v>
      </c>
      <c r="CD127" s="149">
        <v>1</v>
      </c>
      <c r="CE127" s="178">
        <v>3</v>
      </c>
      <c r="CF127" s="80">
        <f t="shared" si="60"/>
        <v>0</v>
      </c>
      <c r="CG127" s="149">
        <v>2</v>
      </c>
      <c r="CH127" s="160">
        <v>1</v>
      </c>
      <c r="CI127" s="80">
        <f t="shared" si="61"/>
        <v>0</v>
      </c>
      <c r="CJ127" s="149">
        <v>2</v>
      </c>
      <c r="CK127" s="160">
        <v>1</v>
      </c>
      <c r="CL127" s="80">
        <f t="shared" si="62"/>
        <v>0</v>
      </c>
      <c r="CM127" s="149">
        <v>1</v>
      </c>
      <c r="CN127" s="178">
        <v>0</v>
      </c>
      <c r="CO127" s="80">
        <f t="shared" si="63"/>
        <v>0</v>
      </c>
      <c r="CP127" s="149">
        <v>1</v>
      </c>
      <c r="CQ127" s="160">
        <v>1</v>
      </c>
      <c r="CR127" s="80">
        <f t="shared" si="64"/>
        <v>0</v>
      </c>
      <c r="CS127" s="149">
        <v>3</v>
      </c>
      <c r="CT127" s="160">
        <v>1</v>
      </c>
      <c r="CU127" s="161">
        <f t="shared" si="65"/>
        <v>0</v>
      </c>
    </row>
    <row r="128" spans="1:99" ht="13.5" customHeight="1">
      <c r="A128" s="7">
        <f t="shared" si="66"/>
        <v>14</v>
      </c>
      <c r="B128" s="221"/>
      <c r="C128" s="84" t="e">
        <f t="shared" si="37"/>
        <v>#N/A</v>
      </c>
      <c r="D128" s="97" t="s">
        <v>108</v>
      </c>
      <c r="E128" s="107" t="s">
        <v>80</v>
      </c>
      <c r="F128" s="151"/>
      <c r="G128" s="157"/>
      <c r="H128" s="110">
        <f t="shared" si="67"/>
        <v>8</v>
      </c>
      <c r="I128" s="85">
        <f t="shared" si="68"/>
        <v>3</v>
      </c>
      <c r="J128" s="224"/>
      <c r="K128" s="86"/>
      <c r="L128" s="86"/>
      <c r="M128" s="86"/>
      <c r="N128" s="86"/>
      <c r="O128" s="86"/>
      <c r="P128" s="151">
        <v>1</v>
      </c>
      <c r="Q128" s="153">
        <v>3</v>
      </c>
      <c r="R128" s="87">
        <f t="shared" si="38"/>
        <v>0</v>
      </c>
      <c r="S128" s="151">
        <v>1</v>
      </c>
      <c r="T128" s="153">
        <v>1</v>
      </c>
      <c r="U128" s="87">
        <f t="shared" si="39"/>
        <v>0</v>
      </c>
      <c r="V128" s="151">
        <v>2</v>
      </c>
      <c r="W128" s="153">
        <v>2</v>
      </c>
      <c r="X128" s="87">
        <f t="shared" si="40"/>
        <v>0</v>
      </c>
      <c r="Y128" s="151">
        <v>0</v>
      </c>
      <c r="Z128" s="153">
        <v>0</v>
      </c>
      <c r="AA128" s="87">
        <f t="shared" si="41"/>
        <v>0</v>
      </c>
      <c r="AB128" s="151">
        <v>1</v>
      </c>
      <c r="AC128" s="153">
        <v>1</v>
      </c>
      <c r="AD128" s="87">
        <f t="shared" si="42"/>
        <v>0</v>
      </c>
      <c r="AE128" s="151">
        <v>0</v>
      </c>
      <c r="AF128" s="153">
        <v>1</v>
      </c>
      <c r="AG128" s="87">
        <f t="shared" si="43"/>
        <v>0</v>
      </c>
      <c r="AH128" s="151">
        <v>1</v>
      </c>
      <c r="AI128" s="153">
        <v>2</v>
      </c>
      <c r="AJ128" s="87">
        <f t="shared" si="44"/>
        <v>0</v>
      </c>
      <c r="AK128" s="151">
        <v>1</v>
      </c>
      <c r="AL128" s="153">
        <v>1</v>
      </c>
      <c r="AM128" s="87">
        <f t="shared" si="45"/>
        <v>0</v>
      </c>
      <c r="AN128" s="151">
        <v>2</v>
      </c>
      <c r="AO128" s="153">
        <v>2</v>
      </c>
      <c r="AP128" s="87">
        <f t="shared" si="46"/>
        <v>0</v>
      </c>
      <c r="AQ128" s="151">
        <v>2</v>
      </c>
      <c r="AR128" s="153">
        <v>1</v>
      </c>
      <c r="AS128" s="87">
        <f t="shared" si="47"/>
        <v>0</v>
      </c>
      <c r="AT128" s="151">
        <v>0</v>
      </c>
      <c r="AU128" s="153">
        <v>2</v>
      </c>
      <c r="AV128" s="87">
        <f t="shared" si="48"/>
        <v>0</v>
      </c>
      <c r="AW128" s="151">
        <v>2</v>
      </c>
      <c r="AX128" s="153">
        <v>1</v>
      </c>
      <c r="AY128" s="87">
        <f t="shared" si="49"/>
        <v>0</v>
      </c>
      <c r="AZ128" s="151">
        <v>2</v>
      </c>
      <c r="BA128" s="153">
        <v>1</v>
      </c>
      <c r="BB128" s="87">
        <f t="shared" si="50"/>
        <v>0</v>
      </c>
      <c r="BC128" s="151">
        <v>2</v>
      </c>
      <c r="BD128" s="153">
        <v>1</v>
      </c>
      <c r="BE128" s="87">
        <f t="shared" si="51"/>
        <v>0</v>
      </c>
      <c r="BF128" s="192">
        <v>1</v>
      </c>
      <c r="BG128" s="193">
        <v>4</v>
      </c>
      <c r="BH128" s="87">
        <f t="shared" si="52"/>
        <v>0</v>
      </c>
      <c r="BI128" s="151">
        <v>1</v>
      </c>
      <c r="BJ128" s="153">
        <v>1</v>
      </c>
      <c r="BK128" s="87">
        <f t="shared" si="53"/>
        <v>0</v>
      </c>
      <c r="BL128" s="151">
        <v>2</v>
      </c>
      <c r="BM128" s="153">
        <v>1</v>
      </c>
      <c r="BN128" s="87">
        <f t="shared" si="54"/>
        <v>0</v>
      </c>
      <c r="BO128" s="151">
        <v>0</v>
      </c>
      <c r="BP128" s="153">
        <v>1</v>
      </c>
      <c r="BQ128" s="87">
        <f t="shared" si="55"/>
        <v>0</v>
      </c>
      <c r="BR128" s="151">
        <v>2</v>
      </c>
      <c r="BS128" s="153">
        <v>1</v>
      </c>
      <c r="BT128" s="87">
        <f t="shared" si="56"/>
        <v>0</v>
      </c>
      <c r="BU128" s="151">
        <v>2</v>
      </c>
      <c r="BV128" s="153">
        <v>1</v>
      </c>
      <c r="BW128" s="87">
        <f t="shared" si="57"/>
        <v>0</v>
      </c>
      <c r="BX128" s="198">
        <v>1</v>
      </c>
      <c r="BY128" s="101">
        <v>1</v>
      </c>
      <c r="BZ128" s="87">
        <f t="shared" si="58"/>
        <v>0</v>
      </c>
      <c r="CA128" s="151">
        <v>2</v>
      </c>
      <c r="CB128" s="153">
        <v>1</v>
      </c>
      <c r="CC128" s="87">
        <f t="shared" si="59"/>
        <v>0</v>
      </c>
      <c r="CD128" s="151">
        <v>3</v>
      </c>
      <c r="CE128" s="153">
        <v>0</v>
      </c>
      <c r="CF128" s="87">
        <f t="shared" si="60"/>
        <v>0</v>
      </c>
      <c r="CG128" s="151">
        <v>0</v>
      </c>
      <c r="CH128" s="153">
        <v>2</v>
      </c>
      <c r="CI128" s="87">
        <f t="shared" si="61"/>
        <v>0</v>
      </c>
      <c r="CJ128" s="196">
        <v>1</v>
      </c>
      <c r="CK128" s="197">
        <v>2</v>
      </c>
      <c r="CL128" s="87">
        <f t="shared" si="62"/>
        <v>0</v>
      </c>
      <c r="CM128" s="151">
        <v>1</v>
      </c>
      <c r="CN128" s="153">
        <v>2</v>
      </c>
      <c r="CO128" s="87">
        <f t="shared" si="63"/>
        <v>0</v>
      </c>
      <c r="CP128" s="151">
        <v>2</v>
      </c>
      <c r="CQ128" s="153">
        <v>1</v>
      </c>
      <c r="CR128" s="87">
        <f t="shared" si="64"/>
        <v>0</v>
      </c>
      <c r="CS128" s="151">
        <v>1</v>
      </c>
      <c r="CT128" s="153">
        <v>3</v>
      </c>
      <c r="CU128" s="164">
        <f t="shared" si="65"/>
        <v>0</v>
      </c>
    </row>
    <row r="129" spans="1:99" ht="12.75" customHeight="1">
      <c r="A129" s="7">
        <f t="shared" si="66"/>
        <v>15</v>
      </c>
      <c r="B129" s="231">
        <v>15</v>
      </c>
      <c r="C129" s="141" t="e">
        <f t="shared" si="37"/>
        <v>#N/A</v>
      </c>
      <c r="D129" s="96" t="s">
        <v>68</v>
      </c>
      <c r="E129" s="117" t="s">
        <v>72</v>
      </c>
      <c r="F129" s="150"/>
      <c r="G129" s="156"/>
      <c r="H129" s="118">
        <f t="shared" si="67"/>
        <v>1</v>
      </c>
      <c r="I129" s="119">
        <f t="shared" si="68"/>
        <v>9</v>
      </c>
      <c r="J129" s="222" t="str">
        <f>IF(SUM(H129:I137)&lt;&gt;171,"F e h l e r","")</f>
        <v/>
      </c>
      <c r="K129" s="115"/>
      <c r="L129" s="115"/>
      <c r="M129" s="115"/>
      <c r="N129" s="115"/>
      <c r="O129" s="115"/>
      <c r="P129" s="150">
        <v>1</v>
      </c>
      <c r="Q129" s="183">
        <v>3</v>
      </c>
      <c r="R129" s="120">
        <f t="shared" si="38"/>
        <v>0</v>
      </c>
      <c r="S129" s="150">
        <v>2</v>
      </c>
      <c r="T129" s="183">
        <v>0</v>
      </c>
      <c r="U129" s="120">
        <f t="shared" si="39"/>
        <v>0</v>
      </c>
      <c r="V129" s="150">
        <v>2</v>
      </c>
      <c r="W129" s="183">
        <v>1</v>
      </c>
      <c r="X129" s="120">
        <f t="shared" si="40"/>
        <v>0</v>
      </c>
      <c r="Y129" s="150">
        <v>1</v>
      </c>
      <c r="Z129" s="183">
        <v>0</v>
      </c>
      <c r="AA129" s="120">
        <f t="shared" si="41"/>
        <v>0</v>
      </c>
      <c r="AB129" s="150">
        <v>3</v>
      </c>
      <c r="AC129" s="183">
        <v>1</v>
      </c>
      <c r="AD129" s="120">
        <f t="shared" si="42"/>
        <v>0</v>
      </c>
      <c r="AE129" s="150">
        <v>2</v>
      </c>
      <c r="AF129" s="183">
        <v>0</v>
      </c>
      <c r="AG129" s="120">
        <f t="shared" si="43"/>
        <v>0</v>
      </c>
      <c r="AH129" s="150">
        <v>3</v>
      </c>
      <c r="AI129" s="183">
        <v>1</v>
      </c>
      <c r="AJ129" s="120">
        <f t="shared" si="44"/>
        <v>0</v>
      </c>
      <c r="AK129" s="150">
        <v>3</v>
      </c>
      <c r="AL129" s="183">
        <v>1</v>
      </c>
      <c r="AM129" s="120">
        <f t="shared" si="45"/>
        <v>0</v>
      </c>
      <c r="AN129" s="150">
        <v>3</v>
      </c>
      <c r="AO129" s="162">
        <v>1</v>
      </c>
      <c r="AP129" s="120">
        <f t="shared" si="46"/>
        <v>0</v>
      </c>
      <c r="AQ129" s="150">
        <v>3</v>
      </c>
      <c r="AR129" s="162">
        <v>1</v>
      </c>
      <c r="AS129" s="120">
        <f t="shared" si="47"/>
        <v>0</v>
      </c>
      <c r="AT129" s="150">
        <v>3</v>
      </c>
      <c r="AU129" s="183">
        <v>1</v>
      </c>
      <c r="AV129" s="120">
        <f t="shared" si="48"/>
        <v>0</v>
      </c>
      <c r="AW129" s="150">
        <v>3</v>
      </c>
      <c r="AX129" s="183">
        <v>1</v>
      </c>
      <c r="AY129" s="120">
        <f t="shared" si="49"/>
        <v>0</v>
      </c>
      <c r="AZ129" s="150">
        <v>3</v>
      </c>
      <c r="BA129" s="162">
        <v>1</v>
      </c>
      <c r="BB129" s="120">
        <f t="shared" si="50"/>
        <v>0</v>
      </c>
      <c r="BC129" s="150">
        <v>2</v>
      </c>
      <c r="BD129" s="183">
        <v>2</v>
      </c>
      <c r="BE129" s="120">
        <f t="shared" si="51"/>
        <v>0</v>
      </c>
      <c r="BF129" s="184">
        <v>3</v>
      </c>
      <c r="BG129" s="185">
        <v>1</v>
      </c>
      <c r="BH129" s="120">
        <f t="shared" si="52"/>
        <v>0</v>
      </c>
      <c r="BI129" s="150">
        <v>3</v>
      </c>
      <c r="BJ129" s="162">
        <v>1</v>
      </c>
      <c r="BK129" s="120">
        <f t="shared" si="53"/>
        <v>0</v>
      </c>
      <c r="BL129" s="150">
        <v>2</v>
      </c>
      <c r="BM129" s="162">
        <v>1</v>
      </c>
      <c r="BN129" s="120">
        <f t="shared" si="54"/>
        <v>0</v>
      </c>
      <c r="BO129" s="150">
        <v>2</v>
      </c>
      <c r="BP129" s="183">
        <v>0</v>
      </c>
      <c r="BQ129" s="120">
        <f t="shared" si="55"/>
        <v>0</v>
      </c>
      <c r="BR129" s="150">
        <v>2</v>
      </c>
      <c r="BS129" s="183">
        <v>2</v>
      </c>
      <c r="BT129" s="120">
        <f t="shared" si="56"/>
        <v>0</v>
      </c>
      <c r="BU129" s="150">
        <v>3</v>
      </c>
      <c r="BV129" s="162">
        <v>1</v>
      </c>
      <c r="BW129" s="120">
        <f t="shared" si="57"/>
        <v>0</v>
      </c>
      <c r="BX129" s="191">
        <v>2</v>
      </c>
      <c r="BY129" s="167">
        <v>1</v>
      </c>
      <c r="BZ129" s="120">
        <f t="shared" si="58"/>
        <v>0</v>
      </c>
      <c r="CA129" s="150">
        <v>3</v>
      </c>
      <c r="CB129" s="162">
        <v>1</v>
      </c>
      <c r="CC129" s="120">
        <f t="shared" si="59"/>
        <v>0</v>
      </c>
      <c r="CD129" s="150">
        <v>2</v>
      </c>
      <c r="CE129" s="183">
        <v>2</v>
      </c>
      <c r="CF129" s="120">
        <f t="shared" si="60"/>
        <v>0</v>
      </c>
      <c r="CG129" s="150">
        <v>2</v>
      </c>
      <c r="CH129" s="162">
        <v>1</v>
      </c>
      <c r="CI129" s="120">
        <f t="shared" si="61"/>
        <v>0</v>
      </c>
      <c r="CJ129" s="188">
        <v>2</v>
      </c>
      <c r="CK129" s="189">
        <v>1</v>
      </c>
      <c r="CL129" s="120">
        <f t="shared" si="62"/>
        <v>0</v>
      </c>
      <c r="CM129" s="150">
        <v>2</v>
      </c>
      <c r="CN129" s="183">
        <v>1</v>
      </c>
      <c r="CO129" s="120">
        <f t="shared" si="63"/>
        <v>0</v>
      </c>
      <c r="CP129" s="150">
        <v>3</v>
      </c>
      <c r="CQ129" s="162">
        <v>1</v>
      </c>
      <c r="CR129" s="120">
        <f t="shared" si="64"/>
        <v>0</v>
      </c>
      <c r="CS129" s="150">
        <v>3</v>
      </c>
      <c r="CT129" s="162">
        <v>1</v>
      </c>
      <c r="CU129" s="165">
        <f t="shared" si="65"/>
        <v>0</v>
      </c>
    </row>
    <row r="130" spans="1:99" ht="12.75" customHeight="1">
      <c r="A130" s="7">
        <f t="shared" si="66"/>
        <v>15</v>
      </c>
      <c r="B130" s="220"/>
      <c r="C130" s="79" t="e">
        <f t="shared" si="37"/>
        <v>#N/A</v>
      </c>
      <c r="D130" s="95" t="s">
        <v>78</v>
      </c>
      <c r="E130" s="170" t="s">
        <v>73</v>
      </c>
      <c r="F130" s="149"/>
      <c r="G130" s="111"/>
      <c r="H130" s="108">
        <f t="shared" si="67"/>
        <v>4</v>
      </c>
      <c r="I130" s="1">
        <f t="shared" si="68"/>
        <v>10</v>
      </c>
      <c r="J130" s="223"/>
      <c r="P130" s="149">
        <v>1</v>
      </c>
      <c r="Q130" s="178">
        <v>3</v>
      </c>
      <c r="R130" s="80">
        <f t="shared" si="38"/>
        <v>0</v>
      </c>
      <c r="S130" s="149">
        <v>2</v>
      </c>
      <c r="T130" s="178">
        <v>0</v>
      </c>
      <c r="U130" s="80">
        <f t="shared" si="39"/>
        <v>0</v>
      </c>
      <c r="V130" s="149">
        <v>2</v>
      </c>
      <c r="W130" s="178">
        <v>0</v>
      </c>
      <c r="X130" s="80">
        <f t="shared" si="40"/>
        <v>0</v>
      </c>
      <c r="Y130" s="149">
        <v>2</v>
      </c>
      <c r="Z130" s="178">
        <v>1</v>
      </c>
      <c r="AA130" s="80">
        <f t="shared" si="41"/>
        <v>0</v>
      </c>
      <c r="AB130" s="149">
        <v>3</v>
      </c>
      <c r="AC130" s="178">
        <v>1</v>
      </c>
      <c r="AD130" s="80">
        <f t="shared" si="42"/>
        <v>0</v>
      </c>
      <c r="AE130" s="149">
        <v>2</v>
      </c>
      <c r="AF130" s="178">
        <v>1</v>
      </c>
      <c r="AG130" s="80">
        <f t="shared" si="43"/>
        <v>0</v>
      </c>
      <c r="AH130" s="149">
        <v>3</v>
      </c>
      <c r="AI130" s="178">
        <v>1</v>
      </c>
      <c r="AJ130" s="80">
        <f t="shared" si="44"/>
        <v>0</v>
      </c>
      <c r="AK130" s="149">
        <v>2</v>
      </c>
      <c r="AL130" s="178">
        <v>0</v>
      </c>
      <c r="AM130" s="80">
        <f t="shared" si="45"/>
        <v>0</v>
      </c>
      <c r="AN130" s="149">
        <v>2</v>
      </c>
      <c r="AO130" s="160">
        <v>0</v>
      </c>
      <c r="AP130" s="80">
        <f t="shared" si="46"/>
        <v>0</v>
      </c>
      <c r="AQ130" s="149">
        <v>2</v>
      </c>
      <c r="AR130" s="160">
        <v>1</v>
      </c>
      <c r="AS130" s="80">
        <f t="shared" si="47"/>
        <v>0</v>
      </c>
      <c r="AT130" s="149">
        <v>2</v>
      </c>
      <c r="AU130" s="178">
        <v>1</v>
      </c>
      <c r="AV130" s="80">
        <f t="shared" si="48"/>
        <v>0</v>
      </c>
      <c r="AW130" s="149">
        <v>2</v>
      </c>
      <c r="AX130" s="178">
        <v>1</v>
      </c>
      <c r="AY130" s="80">
        <f t="shared" si="49"/>
        <v>0</v>
      </c>
      <c r="AZ130" s="149">
        <v>2</v>
      </c>
      <c r="BA130" s="160">
        <v>1</v>
      </c>
      <c r="BB130" s="80">
        <f t="shared" si="50"/>
        <v>0</v>
      </c>
      <c r="BC130" s="149">
        <v>2</v>
      </c>
      <c r="BD130" s="178">
        <v>2</v>
      </c>
      <c r="BE130" s="80">
        <f t="shared" si="51"/>
        <v>0</v>
      </c>
      <c r="BF130" s="179">
        <v>2</v>
      </c>
      <c r="BG130" s="180">
        <v>0</v>
      </c>
      <c r="BH130" s="80">
        <f t="shared" si="52"/>
        <v>0</v>
      </c>
      <c r="BI130" s="149">
        <v>2</v>
      </c>
      <c r="BJ130" s="160">
        <v>0</v>
      </c>
      <c r="BK130" s="80">
        <f t="shared" si="53"/>
        <v>0</v>
      </c>
      <c r="BL130" s="149">
        <v>2</v>
      </c>
      <c r="BM130" s="160">
        <v>0</v>
      </c>
      <c r="BN130" s="80">
        <f t="shared" si="54"/>
        <v>0</v>
      </c>
      <c r="BO130" s="149">
        <v>2</v>
      </c>
      <c r="BP130" s="178">
        <v>1</v>
      </c>
      <c r="BQ130" s="80">
        <f t="shared" si="55"/>
        <v>0</v>
      </c>
      <c r="BR130" s="149">
        <v>2</v>
      </c>
      <c r="BS130" s="178">
        <v>2</v>
      </c>
      <c r="BT130" s="80">
        <f t="shared" si="56"/>
        <v>0</v>
      </c>
      <c r="BU130" s="149">
        <v>2</v>
      </c>
      <c r="BV130" s="160">
        <v>1</v>
      </c>
      <c r="BW130" s="80">
        <f t="shared" si="57"/>
        <v>0</v>
      </c>
      <c r="BX130" s="190">
        <v>2</v>
      </c>
      <c r="BY130" s="160">
        <v>0</v>
      </c>
      <c r="BZ130" s="80">
        <f t="shared" si="58"/>
        <v>0</v>
      </c>
      <c r="CA130" s="149">
        <v>2</v>
      </c>
      <c r="CB130" s="160">
        <v>1</v>
      </c>
      <c r="CC130" s="80">
        <f t="shared" si="59"/>
        <v>0</v>
      </c>
      <c r="CD130" s="149">
        <v>2</v>
      </c>
      <c r="CE130" s="178">
        <v>1</v>
      </c>
      <c r="CF130" s="80">
        <f t="shared" si="60"/>
        <v>0</v>
      </c>
      <c r="CG130" s="149">
        <v>2</v>
      </c>
      <c r="CH130" s="160">
        <v>0</v>
      </c>
      <c r="CI130" s="80">
        <f t="shared" si="61"/>
        <v>0</v>
      </c>
      <c r="CJ130" s="149">
        <v>1</v>
      </c>
      <c r="CK130" s="160">
        <v>1</v>
      </c>
      <c r="CL130" s="80">
        <f t="shared" si="62"/>
        <v>0</v>
      </c>
      <c r="CM130" s="149">
        <v>2</v>
      </c>
      <c r="CN130" s="178">
        <v>1</v>
      </c>
      <c r="CO130" s="80">
        <f t="shared" si="63"/>
        <v>0</v>
      </c>
      <c r="CP130" s="149">
        <v>3</v>
      </c>
      <c r="CQ130" s="160">
        <v>1</v>
      </c>
      <c r="CR130" s="80">
        <f t="shared" si="64"/>
        <v>0</v>
      </c>
      <c r="CS130" s="149">
        <v>1</v>
      </c>
      <c r="CT130" s="160">
        <v>1</v>
      </c>
      <c r="CU130" s="161">
        <f t="shared" si="65"/>
        <v>0</v>
      </c>
    </row>
    <row r="131" spans="1:99" ht="12.75" customHeight="1">
      <c r="A131" s="7">
        <f t="shared" si="66"/>
        <v>15</v>
      </c>
      <c r="B131" s="220"/>
      <c r="C131" s="81" t="e">
        <f t="shared" si="37"/>
        <v>#N/A</v>
      </c>
      <c r="D131" s="96" t="s">
        <v>70</v>
      </c>
      <c r="E131" s="171" t="s">
        <v>108</v>
      </c>
      <c r="F131" s="150"/>
      <c r="G131" s="156"/>
      <c r="H131" s="109">
        <f t="shared" si="67"/>
        <v>14</v>
      </c>
      <c r="I131" s="82">
        <f t="shared" si="68"/>
        <v>8</v>
      </c>
      <c r="J131" s="223"/>
      <c r="P131" s="150">
        <v>1</v>
      </c>
      <c r="Q131" s="183">
        <v>3</v>
      </c>
      <c r="R131" s="83">
        <f t="shared" si="38"/>
        <v>0</v>
      </c>
      <c r="S131" s="150">
        <v>2</v>
      </c>
      <c r="T131" s="183">
        <v>0</v>
      </c>
      <c r="U131" s="83">
        <f t="shared" si="39"/>
        <v>0</v>
      </c>
      <c r="V131" s="150">
        <v>1</v>
      </c>
      <c r="W131" s="183">
        <v>0</v>
      </c>
      <c r="X131" s="83">
        <f t="shared" si="40"/>
        <v>0</v>
      </c>
      <c r="Y131" s="150">
        <v>2</v>
      </c>
      <c r="Z131" s="183">
        <v>0</v>
      </c>
      <c r="AA131" s="83">
        <f t="shared" si="41"/>
        <v>0</v>
      </c>
      <c r="AB131" s="150">
        <v>3</v>
      </c>
      <c r="AC131" s="183">
        <v>1</v>
      </c>
      <c r="AD131" s="83">
        <f t="shared" si="42"/>
        <v>0</v>
      </c>
      <c r="AE131" s="150">
        <v>2</v>
      </c>
      <c r="AF131" s="183">
        <v>0</v>
      </c>
      <c r="AG131" s="83">
        <f t="shared" si="43"/>
        <v>0</v>
      </c>
      <c r="AH131" s="150">
        <v>3</v>
      </c>
      <c r="AI131" s="183">
        <v>0</v>
      </c>
      <c r="AJ131" s="83">
        <f t="shared" si="44"/>
        <v>0</v>
      </c>
      <c r="AK131" s="150">
        <v>2</v>
      </c>
      <c r="AL131" s="183">
        <v>1</v>
      </c>
      <c r="AM131" s="83">
        <f t="shared" si="45"/>
        <v>0</v>
      </c>
      <c r="AN131" s="150">
        <v>2</v>
      </c>
      <c r="AO131" s="162">
        <v>0</v>
      </c>
      <c r="AP131" s="83">
        <f t="shared" si="46"/>
        <v>0</v>
      </c>
      <c r="AQ131" s="150">
        <v>2</v>
      </c>
      <c r="AR131" s="162">
        <v>0</v>
      </c>
      <c r="AS131" s="83">
        <f t="shared" si="47"/>
        <v>0</v>
      </c>
      <c r="AT131" s="150">
        <v>2</v>
      </c>
      <c r="AU131" s="183">
        <v>0</v>
      </c>
      <c r="AV131" s="83">
        <f t="shared" si="48"/>
        <v>0</v>
      </c>
      <c r="AW131" s="150">
        <v>2</v>
      </c>
      <c r="AX131" s="183">
        <v>0</v>
      </c>
      <c r="AY131" s="83">
        <f t="shared" si="49"/>
        <v>0</v>
      </c>
      <c r="AZ131" s="150">
        <v>2</v>
      </c>
      <c r="BA131" s="162">
        <v>0</v>
      </c>
      <c r="BB131" s="83">
        <f t="shared" si="50"/>
        <v>0</v>
      </c>
      <c r="BC131" s="150">
        <v>3</v>
      </c>
      <c r="BD131" s="183">
        <v>1</v>
      </c>
      <c r="BE131" s="83">
        <f t="shared" si="51"/>
        <v>0</v>
      </c>
      <c r="BF131" s="184">
        <v>1</v>
      </c>
      <c r="BG131" s="185">
        <v>0</v>
      </c>
      <c r="BH131" s="83">
        <f t="shared" si="52"/>
        <v>0</v>
      </c>
      <c r="BI131" s="150">
        <v>2</v>
      </c>
      <c r="BJ131" s="162">
        <v>0</v>
      </c>
      <c r="BK131" s="83">
        <f t="shared" si="53"/>
        <v>0</v>
      </c>
      <c r="BL131" s="150">
        <v>1</v>
      </c>
      <c r="BM131" s="162">
        <v>0</v>
      </c>
      <c r="BN131" s="83">
        <f t="shared" si="54"/>
        <v>0</v>
      </c>
      <c r="BO131" s="150">
        <v>2</v>
      </c>
      <c r="BP131" s="183">
        <v>0</v>
      </c>
      <c r="BQ131" s="83">
        <f t="shared" si="55"/>
        <v>0</v>
      </c>
      <c r="BR131" s="150">
        <v>3</v>
      </c>
      <c r="BS131" s="183">
        <v>1</v>
      </c>
      <c r="BT131" s="83">
        <f t="shared" si="56"/>
        <v>0</v>
      </c>
      <c r="BU131" s="150">
        <v>3</v>
      </c>
      <c r="BV131" s="162">
        <v>1</v>
      </c>
      <c r="BW131" s="83">
        <f t="shared" si="57"/>
        <v>0</v>
      </c>
      <c r="BX131" s="191">
        <v>3</v>
      </c>
      <c r="BY131" s="167">
        <v>0</v>
      </c>
      <c r="BZ131" s="83">
        <f t="shared" si="58"/>
        <v>0</v>
      </c>
      <c r="CA131" s="150">
        <v>2</v>
      </c>
      <c r="CB131" s="162">
        <v>1</v>
      </c>
      <c r="CC131" s="83">
        <f t="shared" si="59"/>
        <v>0</v>
      </c>
      <c r="CD131" s="150">
        <v>1</v>
      </c>
      <c r="CE131" s="183">
        <v>1</v>
      </c>
      <c r="CF131" s="83">
        <f t="shared" si="60"/>
        <v>0</v>
      </c>
      <c r="CG131" s="150">
        <v>2</v>
      </c>
      <c r="CH131" s="162">
        <v>0</v>
      </c>
      <c r="CI131" s="83">
        <f t="shared" si="61"/>
        <v>0</v>
      </c>
      <c r="CJ131" s="188">
        <v>2</v>
      </c>
      <c r="CK131" s="189">
        <v>1</v>
      </c>
      <c r="CL131" s="83">
        <f t="shared" si="62"/>
        <v>0</v>
      </c>
      <c r="CM131" s="150">
        <v>2</v>
      </c>
      <c r="CN131" s="183">
        <v>1</v>
      </c>
      <c r="CO131" s="83">
        <f t="shared" si="63"/>
        <v>0</v>
      </c>
      <c r="CP131" s="150">
        <v>3</v>
      </c>
      <c r="CQ131" s="162">
        <v>1</v>
      </c>
      <c r="CR131" s="83">
        <f t="shared" si="64"/>
        <v>0</v>
      </c>
      <c r="CS131" s="150">
        <v>2</v>
      </c>
      <c r="CT131" s="162">
        <v>1</v>
      </c>
      <c r="CU131" s="163">
        <f t="shared" si="65"/>
        <v>0</v>
      </c>
    </row>
    <row r="132" spans="1:99" ht="12.75" customHeight="1">
      <c r="A132" s="7">
        <f t="shared" si="66"/>
        <v>15</v>
      </c>
      <c r="B132" s="220"/>
      <c r="C132" s="79" t="e">
        <f t="shared" ref="C132:C195" si="69">IF(ISBLANK(F132)=FALSE,(H132-1)*18+I132-1,#N/A)</f>
        <v>#N/A</v>
      </c>
      <c r="D132" s="95" t="s">
        <v>74</v>
      </c>
      <c r="E132" s="170" t="s">
        <v>110</v>
      </c>
      <c r="F132" s="149"/>
      <c r="G132" s="111"/>
      <c r="H132" s="108">
        <f t="shared" si="67"/>
        <v>18</v>
      </c>
      <c r="I132" s="1">
        <f t="shared" si="68"/>
        <v>15</v>
      </c>
      <c r="J132" s="223"/>
      <c r="P132" s="149">
        <v>1</v>
      </c>
      <c r="Q132" s="178">
        <v>3</v>
      </c>
      <c r="R132" s="80">
        <f t="shared" ref="R132:R155" si="70">IF(OR(ISBLANK($F132),ISBLANK($G132),ISBLANK(P132),ISBLANK(Q132)),0,IF(AND(P132=$F132,Q132=$G132),3,IF(Q132-P132=$G132-$F132,2,IF(OR(AND(P132&gt;Q132,$F132&gt;$G132),AND(P132=Q132,$F132=$G132),AND(P132&lt;Q132,$F132&lt;$G132)),1,0))))</f>
        <v>0</v>
      </c>
      <c r="S132" s="149">
        <v>2</v>
      </c>
      <c r="T132" s="178">
        <v>0</v>
      </c>
      <c r="U132" s="80">
        <f t="shared" ref="U132:U155" si="71">IF(OR(ISBLANK($F132),ISBLANK($G132),ISBLANK(S132),ISBLANK(T132)),0,IF(AND(S132=$F132,T132=$G132),3,IF(T132-S132=$G132-$F132,2,IF(OR(AND(S132&gt;T132,$F132&gt;$G132),AND(S132=T132,$F132=$G132),AND(S132&lt;T132,$F132&lt;$G132)),1,0))))</f>
        <v>0</v>
      </c>
      <c r="V132" s="149">
        <v>2</v>
      </c>
      <c r="W132" s="178">
        <v>1</v>
      </c>
      <c r="X132" s="80">
        <f t="shared" ref="X132:X155" si="72">IF(OR(ISBLANK($F132),ISBLANK($G132),ISBLANK(V132),ISBLANK(W132)),0,IF(AND(V132=$F132,W132=$G132),3,IF(W132-V132=$G132-$F132,2,IF(OR(AND(V132&gt;W132,$F132&gt;$G132),AND(V132=W132,$F132=$G132),AND(V132&lt;W132,$F132&lt;$G132)),1,0))))</f>
        <v>0</v>
      </c>
      <c r="Y132" s="149">
        <v>2</v>
      </c>
      <c r="Z132" s="178">
        <v>0</v>
      </c>
      <c r="AA132" s="80">
        <f t="shared" ref="AA132:AA155" si="73">IF(OR(ISBLANK($F132),ISBLANK($G132),ISBLANK(Y132),ISBLANK(Z132)),0,IF(AND(Y132=$F132,Z132=$G132),3,IF(Z132-Y132=$G132-$F132,2,IF(OR(AND(Y132&gt;Z132,$F132&gt;$G132),AND(Y132=Z132,$F132=$G132),AND(Y132&lt;Z132,$F132&lt;$G132)),1,0))))</f>
        <v>0</v>
      </c>
      <c r="AB132" s="149">
        <v>2</v>
      </c>
      <c r="AC132" s="178">
        <v>1</v>
      </c>
      <c r="AD132" s="80">
        <f t="shared" ref="AD132:AD155" si="74">IF(OR(ISBLANK($F132),ISBLANK($G132),ISBLANK(AB132),ISBLANK(AC132)),0,IF(AND(AB132=$F132,AC132=$G132),3,IF(AC132-AB132=$G132-$F132,2,IF(OR(AND(AB132&gt;AC132,$F132&gt;$G132),AND(AB132=AC132,$F132=$G132),AND(AB132&lt;AC132,$F132&lt;$G132)),1,0))))</f>
        <v>0</v>
      </c>
      <c r="AE132" s="149">
        <v>2</v>
      </c>
      <c r="AF132" s="178">
        <v>0</v>
      </c>
      <c r="AG132" s="80">
        <f t="shared" ref="AG132:AG155" si="75">IF(OR(ISBLANK($F132),ISBLANK($G132),ISBLANK(AE132),ISBLANK(AF132)),0,IF(AND(AE132=$F132,AF132=$G132),3,IF(AF132-AE132=$G132-$F132,2,IF(OR(AND(AE132&gt;AF132,$F132&gt;$G132),AND(AE132=AF132,$F132=$G132),AND(AE132&lt;AF132,$F132&lt;$G132)),1,0))))</f>
        <v>0</v>
      </c>
      <c r="AH132" s="149">
        <v>2</v>
      </c>
      <c r="AI132" s="178">
        <v>1</v>
      </c>
      <c r="AJ132" s="80">
        <f t="shared" ref="AJ132:AJ155" si="76">IF(OR(ISBLANK($F132),ISBLANK($G132),ISBLANK(AH132),ISBLANK(AI132)),0,IF(AND(AH132=$F132,AI132=$G132),3,IF(AI132-AH132=$G132-$F132,2,IF(OR(AND(AH132&gt;AI132,$F132&gt;$G132),AND(AH132=AI132,$F132=$G132),AND(AH132&lt;AI132,$F132&lt;$G132)),1,0))))</f>
        <v>0</v>
      </c>
      <c r="AK132" s="149">
        <v>1</v>
      </c>
      <c r="AL132" s="178">
        <v>0</v>
      </c>
      <c r="AM132" s="80">
        <f t="shared" ref="AM132:AM155" si="77">IF(OR(ISBLANK($F132),ISBLANK($G132),ISBLANK(AK132),ISBLANK(AL132)),0,IF(AND(AK132=$F132,AL132=$G132),3,IF(AL132-AK132=$G132-$F132,2,IF(OR(AND(AK132&gt;AL132,$F132&gt;$G132),AND(AK132=AL132,$F132=$G132),AND(AK132&lt;AL132,$F132&lt;$G132)),1,0))))</f>
        <v>0</v>
      </c>
      <c r="AN132" s="149">
        <v>3</v>
      </c>
      <c r="AO132" s="160">
        <v>1</v>
      </c>
      <c r="AP132" s="80">
        <f t="shared" ref="AP132:AP155" si="78">IF(OR(ISBLANK($F132),ISBLANK($G132),ISBLANK(AN132),ISBLANK(AO132)),0,IF(AND(AN132=$F132,AO132=$G132),3,IF(AO132-AN132=$G132-$F132,2,IF(OR(AND(AN132&gt;AO132,$F132&gt;$G132),AND(AN132=AO132,$F132=$G132),AND(AN132&lt;AO132,$F132&lt;$G132)),1,0))))</f>
        <v>0</v>
      </c>
      <c r="AQ132" s="149">
        <v>3</v>
      </c>
      <c r="AR132" s="160">
        <v>1</v>
      </c>
      <c r="AS132" s="80">
        <f t="shared" ref="AS132:AS155" si="79">IF(OR(ISBLANK($F132),ISBLANK($G132),ISBLANK(AQ132),ISBLANK(AR132)),0,IF(AND(AQ132=$F132,AR132=$G132),3,IF(AR132-AQ132=$G132-$F132,2,IF(OR(AND(AQ132&gt;AR132,$F132&gt;$G132),AND(AQ132=AR132,$F132=$G132),AND(AQ132&lt;AR132,$F132&lt;$G132)),1,0))))</f>
        <v>0</v>
      </c>
      <c r="AT132" s="149">
        <v>2</v>
      </c>
      <c r="AU132" s="178">
        <v>1</v>
      </c>
      <c r="AV132" s="80">
        <f t="shared" ref="AV132:AV155" si="80">IF(OR(ISBLANK($F132),ISBLANK($G132),ISBLANK(AT132),ISBLANK(AU132)),0,IF(AND(AT132=$F132,AU132=$G132),3,IF(AU132-AT132=$G132-$F132,2,IF(OR(AND(AT132&gt;AU132,$F132&gt;$G132),AND(AT132=AU132,$F132=$G132),AND(AT132&lt;AU132,$F132&lt;$G132)),1,0))))</f>
        <v>0</v>
      </c>
      <c r="AW132" s="149">
        <v>3</v>
      </c>
      <c r="AX132" s="178">
        <v>1</v>
      </c>
      <c r="AY132" s="80">
        <f t="shared" ref="AY132:AY155" si="81">IF(OR(ISBLANK($F132),ISBLANK($G132),ISBLANK(AW132),ISBLANK(AX132)),0,IF(AND(AW132=$F132,AX132=$G132),3,IF(AX132-AW132=$G132-$F132,2,IF(OR(AND(AW132&gt;AX132,$F132&gt;$G132),AND(AW132=AX132,$F132=$G132),AND(AW132&lt;AX132,$F132&lt;$G132)),1,0))))</f>
        <v>0</v>
      </c>
      <c r="AZ132" s="149">
        <v>3</v>
      </c>
      <c r="BA132" s="160">
        <v>1</v>
      </c>
      <c r="BB132" s="80">
        <f t="shared" ref="BB132:BB155" si="82">IF(OR(ISBLANK($F132),ISBLANK($G132),ISBLANK(AZ132),ISBLANK(BA132)),0,IF(AND(AZ132=$F132,BA132=$G132),3,IF(BA132-AZ132=$G132-$F132,2,IF(OR(AND(AZ132&gt;BA132,$F132&gt;$G132),AND(AZ132=BA132,$F132=$G132),AND(AZ132&lt;BA132,$F132&lt;$G132)),1,0))))</f>
        <v>0</v>
      </c>
      <c r="BC132" s="149">
        <v>2</v>
      </c>
      <c r="BD132" s="178">
        <v>2</v>
      </c>
      <c r="BE132" s="80">
        <f t="shared" ref="BE132:BE155" si="83">IF(OR(ISBLANK($F132),ISBLANK($G132),ISBLANK(BC132),ISBLANK(BD132)),0,IF(AND(BC132=$F132,BD132=$G132),3,IF(BD132-BC132=$G132-$F132,2,IF(OR(AND(BC132&gt;BD132,$F132&gt;$G132),AND(BC132=BD132,$F132=$G132),AND(BC132&lt;BD132,$F132&lt;$G132)),1,0))))</f>
        <v>0</v>
      </c>
      <c r="BF132" s="179">
        <v>2</v>
      </c>
      <c r="BG132" s="180">
        <v>0</v>
      </c>
      <c r="BH132" s="80">
        <f t="shared" ref="BH132:BH155" si="84">IF(OR(ISBLANK($F132),ISBLANK($G132),ISBLANK(BF132),ISBLANK(BG132)),0,IF(AND(BF132=$F132,BG132=$G132),3,IF(BG132-BF132=$G132-$F132,2,IF(OR(AND(BF132&gt;BG132,$F132&gt;$G132),AND(BF132=BG132,$F132=$G132),AND(BF132&lt;BG132,$F132&lt;$G132)),1,0))))</f>
        <v>0</v>
      </c>
      <c r="BI132" s="149">
        <v>3</v>
      </c>
      <c r="BJ132" s="160">
        <v>1</v>
      </c>
      <c r="BK132" s="80">
        <f t="shared" ref="BK132:BK155" si="85">IF(OR(ISBLANK($F132),ISBLANK($G132),ISBLANK(BI132),ISBLANK(BJ132)),0,IF(AND(BI132=$F132,BJ132=$G132),3,IF(BJ132-BI132=$G132-$F132,2,IF(OR(AND(BI132&gt;BJ132,$F132&gt;$G132),AND(BI132=BJ132,$F132=$G132),AND(BI132&lt;BJ132,$F132&lt;$G132)),1,0))))</f>
        <v>0</v>
      </c>
      <c r="BL132" s="149">
        <v>2</v>
      </c>
      <c r="BM132" s="160">
        <v>1</v>
      </c>
      <c r="BN132" s="80">
        <f t="shared" ref="BN132:BN155" si="86">IF(OR(ISBLANK($F132),ISBLANK($G132),ISBLANK(BL132),ISBLANK(BM132)),0,IF(AND(BL132=$F132,BM132=$G132),3,IF(BM132-BL132=$G132-$F132,2,IF(OR(AND(BL132&gt;BM132,$F132&gt;$G132),AND(BL132=BM132,$F132=$G132),AND(BL132&lt;BM132,$F132&lt;$G132)),1,0))))</f>
        <v>0</v>
      </c>
      <c r="BO132" s="149">
        <v>2</v>
      </c>
      <c r="BP132" s="178">
        <v>0</v>
      </c>
      <c r="BQ132" s="80">
        <f t="shared" ref="BQ132:BQ155" si="87">IF(OR(ISBLANK($F132),ISBLANK($G132),ISBLANK(BO132),ISBLANK(BP132)),0,IF(AND(BO132=$F132,BP132=$G132),3,IF(BP132-BO132=$G132-$F132,2,IF(OR(AND(BO132&gt;BP132,$F132&gt;$G132),AND(BO132=BP132,$F132=$G132),AND(BO132&lt;BP132,$F132&lt;$G132)),1,0))))</f>
        <v>0</v>
      </c>
      <c r="BR132" s="149">
        <v>2</v>
      </c>
      <c r="BS132" s="178">
        <v>2</v>
      </c>
      <c r="BT132" s="80">
        <f t="shared" ref="BT132:BT155" si="88">IF(OR(ISBLANK($F132),ISBLANK($G132),ISBLANK(BR132),ISBLANK(BS132)),0,IF(AND(BR132=$F132,BS132=$G132),3,IF(BS132-BR132=$G132-$F132,2,IF(OR(AND(BR132&gt;BS132,$F132&gt;$G132),AND(BR132=BS132,$F132=$G132),AND(BR132&lt;BS132,$F132&lt;$G132)),1,0))))</f>
        <v>0</v>
      </c>
      <c r="BU132" s="149">
        <v>2</v>
      </c>
      <c r="BV132" s="160">
        <v>1</v>
      </c>
      <c r="BW132" s="80">
        <f t="shared" ref="BW132:BW155" si="89">IF(OR(ISBLANK($F132),ISBLANK($G132),ISBLANK(BU132),ISBLANK(BV132)),0,IF(AND(BU132=$F132,BV132=$G132),3,IF(BV132-BU132=$G132-$F132,2,IF(OR(AND(BU132&gt;BV132,$F132&gt;$G132),AND(BU132=BV132,$F132=$G132),AND(BU132&lt;BV132,$F132&lt;$G132)),1,0))))</f>
        <v>0</v>
      </c>
      <c r="BX132" s="190">
        <v>2</v>
      </c>
      <c r="BY132" s="160">
        <v>0</v>
      </c>
      <c r="BZ132" s="80">
        <f t="shared" ref="BZ132:BZ155" si="90">IF(OR(ISBLANK($F132),ISBLANK($G132),ISBLANK(BX132),ISBLANK(BY132)),0,IF(AND(BX132=$F132,BY132=$G132),3,IF(BY132-BX132=$G132-$F132,2,IF(OR(AND(BX132&gt;BY132,$F132&gt;$G132),AND(BX132=BY132,$F132=$G132),AND(BX132&lt;BY132,$F132&lt;$G132)),1,0))))</f>
        <v>0</v>
      </c>
      <c r="CA132" s="149">
        <v>3</v>
      </c>
      <c r="CB132" s="160">
        <v>0</v>
      </c>
      <c r="CC132" s="80">
        <f t="shared" ref="CC132:CC155" si="91">IF(OR(ISBLANK($F132),ISBLANK($G132),ISBLANK(CA132),ISBLANK(CB132)),0,IF(AND(CA132=$F132,CB132=$G132),3,IF(CB132-CA132=$G132-$F132,2,IF(OR(AND(CA132&gt;CB132,$F132&gt;$G132),AND(CA132=CB132,$F132=$G132),AND(CA132&lt;CB132,$F132&lt;$G132)),1,0))))</f>
        <v>0</v>
      </c>
      <c r="CD132" s="149">
        <v>4</v>
      </c>
      <c r="CE132" s="178">
        <v>0</v>
      </c>
      <c r="CF132" s="80">
        <f t="shared" ref="CF132:CF155" si="92">IF(OR(ISBLANK($F132),ISBLANK($G132),ISBLANK(CD132),ISBLANK(CE132)),0,IF(AND(CD132=$F132,CE132=$G132),3,IF(CE132-CD132=$G132-$F132,2,IF(OR(AND(CD132&gt;CE132,$F132&gt;$G132),AND(CD132=CE132,$F132=$G132),AND(CD132&lt;CE132,$F132&lt;$G132)),1,0))))</f>
        <v>0</v>
      </c>
      <c r="CG132" s="149">
        <v>0</v>
      </c>
      <c r="CH132" s="160">
        <v>0</v>
      </c>
      <c r="CI132" s="80">
        <f t="shared" ref="CI132:CI155" si="93">IF(OR(ISBLANK($F132),ISBLANK($G132),ISBLANK(CG132),ISBLANK(CH132)),0,IF(AND(CG132=$F132,CH132=$G132),3,IF(CH132-CG132=$G132-$F132,2,IF(OR(AND(CG132&gt;CH132,$F132&gt;$G132),AND(CG132=CH132,$F132=$G132),AND(CG132&lt;CH132,$F132&lt;$G132)),1,0))))</f>
        <v>0</v>
      </c>
      <c r="CJ132" s="149">
        <v>1</v>
      </c>
      <c r="CK132" s="160">
        <v>1</v>
      </c>
      <c r="CL132" s="80">
        <f t="shared" ref="CL132:CL155" si="94">IF(OR(ISBLANK($F132),ISBLANK($G132),ISBLANK(CJ132),ISBLANK(CK132)),0,IF(AND(CJ132=$F132,CK132=$G132),3,IF(CK132-CJ132=$G132-$F132,2,IF(OR(AND(CJ132&gt;CK132,$F132&gt;$G132),AND(CJ132=CK132,$F132=$G132),AND(CJ132&lt;CK132,$F132&lt;$G132)),1,0))))</f>
        <v>0</v>
      </c>
      <c r="CM132" s="149">
        <v>1</v>
      </c>
      <c r="CN132" s="178">
        <v>0</v>
      </c>
      <c r="CO132" s="80">
        <f t="shared" ref="CO132:CO155" si="95">IF(OR(ISBLANK($F132),ISBLANK($G132),ISBLANK(CM132),ISBLANK(CN132)),0,IF(AND(CM132=$F132,CN132=$G132),3,IF(CN132-CM132=$G132-$F132,2,IF(OR(AND(CM132&gt;CN132,$F132&gt;$G132),AND(CM132=CN132,$F132=$G132),AND(CM132&lt;CN132,$F132&lt;$G132)),1,0))))</f>
        <v>0</v>
      </c>
      <c r="CP132" s="149">
        <v>3</v>
      </c>
      <c r="CQ132" s="160">
        <v>1</v>
      </c>
      <c r="CR132" s="80">
        <f t="shared" ref="CR132:CR155" si="96">IF(OR(ISBLANK($F132),ISBLANK($G132),ISBLANK(CP132),ISBLANK(CQ132)),0,IF(AND(CP132=$F132,CQ132=$G132),3,IF(CQ132-CP132=$G132-$F132,2,IF(OR(AND(CP132&gt;CQ132,$F132&gt;$G132),AND(CP132=CQ132,$F132=$G132),AND(CP132&lt;CQ132,$F132&lt;$G132)),1,0))))</f>
        <v>0</v>
      </c>
      <c r="CS132" s="149">
        <v>1</v>
      </c>
      <c r="CT132" s="160">
        <v>3</v>
      </c>
      <c r="CU132" s="161">
        <f t="shared" ref="CU132:CU155" si="97">IF(OR(ISBLANK($F132),ISBLANK($G132),ISBLANK(CS132),ISBLANK(CT132)),0,IF(AND(CS132=$F132,CT132=$G132),3,IF(CT132-CS132=$G132-$F132,2,IF(OR(AND(CS132&gt;CT132,$F132&gt;$G132),AND(CS132=CT132,$F132=$G132),AND(CS132&lt;CT132,$F132&lt;$G132)),1,0))))</f>
        <v>0</v>
      </c>
    </row>
    <row r="133" spans="1:99" ht="12.75" customHeight="1">
      <c r="A133" s="7">
        <f t="shared" si="66"/>
        <v>15</v>
      </c>
      <c r="B133" s="220"/>
      <c r="C133" s="81" t="e">
        <f t="shared" si="69"/>
        <v>#N/A</v>
      </c>
      <c r="D133" s="96" t="s">
        <v>71</v>
      </c>
      <c r="E133" s="171" t="s">
        <v>66</v>
      </c>
      <c r="F133" s="150"/>
      <c r="G133" s="156"/>
      <c r="H133" s="109">
        <f t="shared" si="67"/>
        <v>16</v>
      </c>
      <c r="I133" s="82">
        <f t="shared" si="68"/>
        <v>13</v>
      </c>
      <c r="J133" s="223"/>
      <c r="P133" s="150">
        <v>3</v>
      </c>
      <c r="Q133" s="183">
        <v>1</v>
      </c>
      <c r="R133" s="83">
        <f t="shared" si="70"/>
        <v>0</v>
      </c>
      <c r="S133" s="150">
        <v>1</v>
      </c>
      <c r="T133" s="183">
        <v>3</v>
      </c>
      <c r="U133" s="83">
        <f t="shared" si="71"/>
        <v>0</v>
      </c>
      <c r="V133" s="150">
        <v>1</v>
      </c>
      <c r="W133" s="183">
        <v>2</v>
      </c>
      <c r="X133" s="83">
        <f t="shared" si="72"/>
        <v>0</v>
      </c>
      <c r="Y133" s="150">
        <v>1</v>
      </c>
      <c r="Z133" s="183">
        <v>1</v>
      </c>
      <c r="AA133" s="83">
        <f t="shared" si="73"/>
        <v>0</v>
      </c>
      <c r="AB133" s="150">
        <v>1</v>
      </c>
      <c r="AC133" s="183">
        <v>3</v>
      </c>
      <c r="AD133" s="83">
        <f t="shared" si="74"/>
        <v>0</v>
      </c>
      <c r="AE133" s="150">
        <v>1</v>
      </c>
      <c r="AF133" s="183">
        <v>2</v>
      </c>
      <c r="AG133" s="83">
        <f t="shared" si="75"/>
        <v>0</v>
      </c>
      <c r="AH133" s="150">
        <v>1</v>
      </c>
      <c r="AI133" s="183">
        <v>4</v>
      </c>
      <c r="AJ133" s="83">
        <f t="shared" si="76"/>
        <v>0</v>
      </c>
      <c r="AK133" s="150">
        <v>1</v>
      </c>
      <c r="AL133" s="183">
        <v>3</v>
      </c>
      <c r="AM133" s="83">
        <f t="shared" si="77"/>
        <v>0</v>
      </c>
      <c r="AN133" s="150">
        <v>0</v>
      </c>
      <c r="AO133" s="162">
        <v>2</v>
      </c>
      <c r="AP133" s="83">
        <f t="shared" si="78"/>
        <v>0</v>
      </c>
      <c r="AQ133" s="150">
        <v>1</v>
      </c>
      <c r="AR133" s="162">
        <v>4</v>
      </c>
      <c r="AS133" s="83">
        <f t="shared" si="79"/>
        <v>0</v>
      </c>
      <c r="AT133" s="150">
        <v>3</v>
      </c>
      <c r="AU133" s="183">
        <v>3</v>
      </c>
      <c r="AV133" s="83">
        <f t="shared" si="80"/>
        <v>0</v>
      </c>
      <c r="AW133" s="150">
        <v>1</v>
      </c>
      <c r="AX133" s="183">
        <v>4</v>
      </c>
      <c r="AY133" s="83">
        <f t="shared" si="81"/>
        <v>0</v>
      </c>
      <c r="AZ133" s="150">
        <v>1</v>
      </c>
      <c r="BA133" s="162">
        <v>4</v>
      </c>
      <c r="BB133" s="83">
        <f t="shared" si="82"/>
        <v>0</v>
      </c>
      <c r="BC133" s="150">
        <v>1</v>
      </c>
      <c r="BD133" s="183">
        <v>3</v>
      </c>
      <c r="BE133" s="83">
        <f t="shared" si="83"/>
        <v>0</v>
      </c>
      <c r="BF133" s="184">
        <v>1</v>
      </c>
      <c r="BG133" s="185">
        <v>3</v>
      </c>
      <c r="BH133" s="83">
        <f t="shared" si="84"/>
        <v>0</v>
      </c>
      <c r="BI133" s="150">
        <v>2</v>
      </c>
      <c r="BJ133" s="162">
        <v>2</v>
      </c>
      <c r="BK133" s="83">
        <f t="shared" si="85"/>
        <v>0</v>
      </c>
      <c r="BL133" s="150">
        <v>1</v>
      </c>
      <c r="BM133" s="162">
        <v>2</v>
      </c>
      <c r="BN133" s="83">
        <f t="shared" si="86"/>
        <v>0</v>
      </c>
      <c r="BO133" s="150">
        <v>1</v>
      </c>
      <c r="BP133" s="183">
        <v>2</v>
      </c>
      <c r="BQ133" s="83">
        <f t="shared" si="87"/>
        <v>0</v>
      </c>
      <c r="BR133" s="150">
        <v>1</v>
      </c>
      <c r="BS133" s="183">
        <v>3</v>
      </c>
      <c r="BT133" s="83">
        <f t="shared" si="88"/>
        <v>0</v>
      </c>
      <c r="BU133" s="150">
        <v>1</v>
      </c>
      <c r="BV133" s="162">
        <v>3</v>
      </c>
      <c r="BW133" s="83">
        <f t="shared" si="89"/>
        <v>0</v>
      </c>
      <c r="BX133" s="191">
        <v>1</v>
      </c>
      <c r="BY133" s="167">
        <v>3</v>
      </c>
      <c r="BZ133" s="83">
        <f t="shared" si="90"/>
        <v>0</v>
      </c>
      <c r="CA133" s="150">
        <v>1</v>
      </c>
      <c r="CB133" s="162">
        <v>3</v>
      </c>
      <c r="CC133" s="83">
        <f t="shared" si="91"/>
        <v>0</v>
      </c>
      <c r="CD133" s="150">
        <v>2</v>
      </c>
      <c r="CE133" s="183">
        <v>1</v>
      </c>
      <c r="CF133" s="83">
        <f t="shared" si="92"/>
        <v>0</v>
      </c>
      <c r="CG133" s="150">
        <v>1</v>
      </c>
      <c r="CH133" s="162">
        <v>2</v>
      </c>
      <c r="CI133" s="83">
        <f t="shared" si="93"/>
        <v>0</v>
      </c>
      <c r="CJ133" s="188">
        <v>1</v>
      </c>
      <c r="CK133" s="189">
        <v>3</v>
      </c>
      <c r="CL133" s="83">
        <f t="shared" si="94"/>
        <v>0</v>
      </c>
      <c r="CM133" s="150">
        <v>1</v>
      </c>
      <c r="CN133" s="183">
        <v>2</v>
      </c>
      <c r="CO133" s="83">
        <f t="shared" si="95"/>
        <v>0</v>
      </c>
      <c r="CP133" s="150">
        <v>1</v>
      </c>
      <c r="CQ133" s="162">
        <v>2</v>
      </c>
      <c r="CR133" s="83">
        <f t="shared" si="96"/>
        <v>0</v>
      </c>
      <c r="CS133" s="150">
        <v>1</v>
      </c>
      <c r="CT133" s="162">
        <v>4</v>
      </c>
      <c r="CU133" s="163">
        <f t="shared" si="97"/>
        <v>0</v>
      </c>
    </row>
    <row r="134" spans="1:99" ht="12.75" customHeight="1">
      <c r="A134" s="7">
        <f t="shared" si="66"/>
        <v>15</v>
      </c>
      <c r="B134" s="220"/>
      <c r="C134" s="79" t="e">
        <f t="shared" si="69"/>
        <v>#N/A</v>
      </c>
      <c r="D134" s="95" t="s">
        <v>80</v>
      </c>
      <c r="E134" s="170" t="s">
        <v>67</v>
      </c>
      <c r="F134" s="149"/>
      <c r="G134" s="111"/>
      <c r="H134" s="108">
        <f t="shared" si="67"/>
        <v>3</v>
      </c>
      <c r="I134" s="1">
        <f t="shared" si="68"/>
        <v>11</v>
      </c>
      <c r="J134" s="223"/>
      <c r="P134" s="149">
        <v>1</v>
      </c>
      <c r="Q134" s="178">
        <v>3</v>
      </c>
      <c r="R134" s="80">
        <f t="shared" si="70"/>
        <v>0</v>
      </c>
      <c r="S134" s="149">
        <v>0</v>
      </c>
      <c r="T134" s="178">
        <v>1</v>
      </c>
      <c r="U134" s="80">
        <f t="shared" si="71"/>
        <v>0</v>
      </c>
      <c r="V134" s="149">
        <v>1</v>
      </c>
      <c r="W134" s="178">
        <v>1</v>
      </c>
      <c r="X134" s="80">
        <f t="shared" si="72"/>
        <v>0</v>
      </c>
      <c r="Y134" s="149">
        <v>1</v>
      </c>
      <c r="Z134" s="178">
        <v>3</v>
      </c>
      <c r="AA134" s="80">
        <f t="shared" si="73"/>
        <v>0</v>
      </c>
      <c r="AB134" s="149">
        <v>1</v>
      </c>
      <c r="AC134" s="178">
        <v>2</v>
      </c>
      <c r="AD134" s="80">
        <f t="shared" si="74"/>
        <v>0</v>
      </c>
      <c r="AE134" s="149">
        <v>1</v>
      </c>
      <c r="AF134" s="178">
        <v>2</v>
      </c>
      <c r="AG134" s="80">
        <f t="shared" si="75"/>
        <v>0</v>
      </c>
      <c r="AH134" s="149">
        <v>1</v>
      </c>
      <c r="AI134" s="178">
        <v>2</v>
      </c>
      <c r="AJ134" s="80">
        <f t="shared" si="76"/>
        <v>0</v>
      </c>
      <c r="AK134" s="149">
        <v>1</v>
      </c>
      <c r="AL134" s="178">
        <v>2</v>
      </c>
      <c r="AM134" s="80">
        <f t="shared" si="77"/>
        <v>0</v>
      </c>
      <c r="AN134" s="149">
        <v>1</v>
      </c>
      <c r="AO134" s="160">
        <v>2</v>
      </c>
      <c r="AP134" s="80">
        <f t="shared" si="78"/>
        <v>0</v>
      </c>
      <c r="AQ134" s="149">
        <v>0</v>
      </c>
      <c r="AR134" s="160">
        <v>2</v>
      </c>
      <c r="AS134" s="80">
        <f t="shared" si="79"/>
        <v>0</v>
      </c>
      <c r="AT134" s="149">
        <v>1</v>
      </c>
      <c r="AU134" s="178">
        <v>3</v>
      </c>
      <c r="AV134" s="80">
        <f t="shared" si="80"/>
        <v>0</v>
      </c>
      <c r="AW134" s="149">
        <v>0</v>
      </c>
      <c r="AX134" s="178">
        <v>2</v>
      </c>
      <c r="AY134" s="80">
        <f t="shared" si="81"/>
        <v>0</v>
      </c>
      <c r="AZ134" s="149">
        <v>0</v>
      </c>
      <c r="BA134" s="160">
        <v>2</v>
      </c>
      <c r="BB134" s="80">
        <f t="shared" si="82"/>
        <v>0</v>
      </c>
      <c r="BC134" s="149">
        <v>1</v>
      </c>
      <c r="BD134" s="178">
        <v>2</v>
      </c>
      <c r="BE134" s="80">
        <f t="shared" si="83"/>
        <v>0</v>
      </c>
      <c r="BF134" s="179">
        <v>1</v>
      </c>
      <c r="BG134" s="180">
        <v>2</v>
      </c>
      <c r="BH134" s="80">
        <f t="shared" si="84"/>
        <v>0</v>
      </c>
      <c r="BI134" s="149">
        <v>1</v>
      </c>
      <c r="BJ134" s="160">
        <v>3</v>
      </c>
      <c r="BK134" s="80">
        <f t="shared" si="85"/>
        <v>0</v>
      </c>
      <c r="BL134" s="149">
        <v>1</v>
      </c>
      <c r="BM134" s="160">
        <v>1</v>
      </c>
      <c r="BN134" s="80">
        <f t="shared" si="86"/>
        <v>0</v>
      </c>
      <c r="BO134" s="149">
        <v>1</v>
      </c>
      <c r="BP134" s="178">
        <v>2</v>
      </c>
      <c r="BQ134" s="80">
        <f t="shared" si="87"/>
        <v>0</v>
      </c>
      <c r="BR134" s="149">
        <v>1</v>
      </c>
      <c r="BS134" s="178">
        <v>2</v>
      </c>
      <c r="BT134" s="80">
        <f t="shared" si="88"/>
        <v>0</v>
      </c>
      <c r="BU134" s="149">
        <v>1</v>
      </c>
      <c r="BV134" s="160">
        <v>3</v>
      </c>
      <c r="BW134" s="80">
        <f t="shared" si="89"/>
        <v>0</v>
      </c>
      <c r="BX134" s="190">
        <v>1</v>
      </c>
      <c r="BY134" s="160">
        <v>2</v>
      </c>
      <c r="BZ134" s="80">
        <f t="shared" si="90"/>
        <v>0</v>
      </c>
      <c r="CA134" s="149">
        <v>1</v>
      </c>
      <c r="CB134" s="160">
        <v>1</v>
      </c>
      <c r="CC134" s="80">
        <f t="shared" si="91"/>
        <v>0</v>
      </c>
      <c r="CD134" s="149">
        <v>0</v>
      </c>
      <c r="CE134" s="178">
        <v>2</v>
      </c>
      <c r="CF134" s="80">
        <f t="shared" si="92"/>
        <v>0</v>
      </c>
      <c r="CG134" s="149">
        <v>1</v>
      </c>
      <c r="CH134" s="160">
        <v>1</v>
      </c>
      <c r="CI134" s="80">
        <f t="shared" si="93"/>
        <v>0</v>
      </c>
      <c r="CJ134" s="149">
        <v>1</v>
      </c>
      <c r="CK134" s="160">
        <v>1</v>
      </c>
      <c r="CL134" s="80">
        <f t="shared" si="94"/>
        <v>0</v>
      </c>
      <c r="CM134" s="149">
        <v>0</v>
      </c>
      <c r="CN134" s="178">
        <v>1</v>
      </c>
      <c r="CO134" s="80">
        <f t="shared" si="95"/>
        <v>0</v>
      </c>
      <c r="CP134" s="149">
        <v>1</v>
      </c>
      <c r="CQ134" s="160">
        <v>1</v>
      </c>
      <c r="CR134" s="80">
        <f t="shared" si="96"/>
        <v>0</v>
      </c>
      <c r="CS134" s="149">
        <v>2</v>
      </c>
      <c r="CT134" s="160">
        <v>2</v>
      </c>
      <c r="CU134" s="161">
        <f t="shared" si="97"/>
        <v>0</v>
      </c>
    </row>
    <row r="135" spans="1:99" ht="12.75" customHeight="1">
      <c r="A135" s="7">
        <f t="shared" si="66"/>
        <v>15</v>
      </c>
      <c r="B135" s="220"/>
      <c r="C135" s="81" t="e">
        <f t="shared" si="69"/>
        <v>#N/A</v>
      </c>
      <c r="D135" s="96" t="s">
        <v>81</v>
      </c>
      <c r="E135" s="171" t="s">
        <v>76</v>
      </c>
      <c r="F135" s="150"/>
      <c r="G135" s="156"/>
      <c r="H135" s="109">
        <f t="shared" si="67"/>
        <v>7</v>
      </c>
      <c r="I135" s="82">
        <f t="shared" si="68"/>
        <v>6</v>
      </c>
      <c r="J135" s="223"/>
      <c r="P135" s="150">
        <v>1</v>
      </c>
      <c r="Q135" s="183">
        <v>3</v>
      </c>
      <c r="R135" s="83">
        <f t="shared" si="70"/>
        <v>0</v>
      </c>
      <c r="S135" s="150">
        <v>1</v>
      </c>
      <c r="T135" s="183">
        <v>1</v>
      </c>
      <c r="U135" s="83">
        <f t="shared" si="71"/>
        <v>0</v>
      </c>
      <c r="V135" s="150">
        <v>2</v>
      </c>
      <c r="W135" s="183">
        <v>1</v>
      </c>
      <c r="X135" s="83">
        <f t="shared" si="72"/>
        <v>0</v>
      </c>
      <c r="Y135" s="150">
        <v>1</v>
      </c>
      <c r="Z135" s="183">
        <v>0</v>
      </c>
      <c r="AA135" s="83">
        <f t="shared" si="73"/>
        <v>0</v>
      </c>
      <c r="AB135" s="150">
        <v>1</v>
      </c>
      <c r="AC135" s="183">
        <v>1</v>
      </c>
      <c r="AD135" s="83">
        <f t="shared" si="74"/>
        <v>0</v>
      </c>
      <c r="AE135" s="150">
        <v>1</v>
      </c>
      <c r="AF135" s="183">
        <v>2</v>
      </c>
      <c r="AG135" s="83">
        <f t="shared" si="75"/>
        <v>0</v>
      </c>
      <c r="AH135" s="150">
        <v>1</v>
      </c>
      <c r="AI135" s="183">
        <v>2</v>
      </c>
      <c r="AJ135" s="83">
        <f t="shared" si="76"/>
        <v>0</v>
      </c>
      <c r="AK135" s="150">
        <v>2</v>
      </c>
      <c r="AL135" s="183">
        <v>1</v>
      </c>
      <c r="AM135" s="83">
        <f t="shared" si="77"/>
        <v>0</v>
      </c>
      <c r="AN135" s="150">
        <v>1</v>
      </c>
      <c r="AO135" s="162">
        <v>1</v>
      </c>
      <c r="AP135" s="83">
        <f t="shared" si="78"/>
        <v>0</v>
      </c>
      <c r="AQ135" s="150">
        <v>1</v>
      </c>
      <c r="AR135" s="162">
        <v>2</v>
      </c>
      <c r="AS135" s="83">
        <f t="shared" si="79"/>
        <v>0</v>
      </c>
      <c r="AT135" s="150">
        <v>2</v>
      </c>
      <c r="AU135" s="183">
        <v>2</v>
      </c>
      <c r="AV135" s="83">
        <f t="shared" si="80"/>
        <v>0</v>
      </c>
      <c r="AW135" s="150">
        <v>1</v>
      </c>
      <c r="AX135" s="183">
        <v>2</v>
      </c>
      <c r="AY135" s="83">
        <f t="shared" si="81"/>
        <v>0</v>
      </c>
      <c r="AZ135" s="150">
        <v>1</v>
      </c>
      <c r="BA135" s="162">
        <v>2</v>
      </c>
      <c r="BB135" s="83">
        <f t="shared" si="82"/>
        <v>0</v>
      </c>
      <c r="BC135" s="150">
        <v>1</v>
      </c>
      <c r="BD135" s="183">
        <v>2</v>
      </c>
      <c r="BE135" s="83">
        <f t="shared" si="83"/>
        <v>0</v>
      </c>
      <c r="BF135" s="184">
        <v>0</v>
      </c>
      <c r="BG135" s="185">
        <v>1</v>
      </c>
      <c r="BH135" s="83">
        <f t="shared" si="84"/>
        <v>0</v>
      </c>
      <c r="BI135" s="150">
        <v>1</v>
      </c>
      <c r="BJ135" s="162">
        <v>2</v>
      </c>
      <c r="BK135" s="83">
        <f t="shared" si="85"/>
        <v>0</v>
      </c>
      <c r="BL135" s="150">
        <v>2</v>
      </c>
      <c r="BM135" s="162">
        <v>1</v>
      </c>
      <c r="BN135" s="83">
        <f t="shared" si="86"/>
        <v>0</v>
      </c>
      <c r="BO135" s="150">
        <v>1</v>
      </c>
      <c r="BP135" s="183">
        <v>2</v>
      </c>
      <c r="BQ135" s="83">
        <f t="shared" si="87"/>
        <v>0</v>
      </c>
      <c r="BR135" s="150">
        <v>1</v>
      </c>
      <c r="BS135" s="183">
        <v>2</v>
      </c>
      <c r="BT135" s="83">
        <f t="shared" si="88"/>
        <v>0</v>
      </c>
      <c r="BU135" s="150">
        <v>1</v>
      </c>
      <c r="BV135" s="162">
        <v>2</v>
      </c>
      <c r="BW135" s="83">
        <f t="shared" si="89"/>
        <v>0</v>
      </c>
      <c r="BX135" s="191">
        <v>1</v>
      </c>
      <c r="BY135" s="167">
        <v>1</v>
      </c>
      <c r="BZ135" s="83">
        <f t="shared" si="90"/>
        <v>0</v>
      </c>
      <c r="CA135" s="150">
        <v>2</v>
      </c>
      <c r="CB135" s="162">
        <v>1</v>
      </c>
      <c r="CC135" s="83">
        <f t="shared" si="91"/>
        <v>0</v>
      </c>
      <c r="CD135" s="150">
        <v>0</v>
      </c>
      <c r="CE135" s="183">
        <v>2</v>
      </c>
      <c r="CF135" s="83">
        <f t="shared" si="92"/>
        <v>0</v>
      </c>
      <c r="CG135" s="150">
        <v>2</v>
      </c>
      <c r="CH135" s="162">
        <v>0</v>
      </c>
      <c r="CI135" s="83">
        <f t="shared" si="93"/>
        <v>0</v>
      </c>
      <c r="CJ135" s="188">
        <v>1</v>
      </c>
      <c r="CK135" s="189">
        <v>1</v>
      </c>
      <c r="CL135" s="83">
        <f t="shared" si="94"/>
        <v>0</v>
      </c>
      <c r="CM135" s="150">
        <v>0</v>
      </c>
      <c r="CN135" s="183">
        <v>2</v>
      </c>
      <c r="CO135" s="83">
        <f t="shared" si="95"/>
        <v>0</v>
      </c>
      <c r="CP135" s="150">
        <v>1</v>
      </c>
      <c r="CQ135" s="162">
        <v>2</v>
      </c>
      <c r="CR135" s="83">
        <f t="shared" si="96"/>
        <v>0</v>
      </c>
      <c r="CS135" s="150">
        <v>1</v>
      </c>
      <c r="CT135" s="162">
        <v>3</v>
      </c>
      <c r="CU135" s="163">
        <f t="shared" si="97"/>
        <v>0</v>
      </c>
    </row>
    <row r="136" spans="1:99" ht="12.75" customHeight="1">
      <c r="A136" s="7">
        <f t="shared" si="66"/>
        <v>15</v>
      </c>
      <c r="B136" s="220"/>
      <c r="C136" s="79" t="e">
        <f t="shared" si="69"/>
        <v>#N/A</v>
      </c>
      <c r="D136" s="95" t="s">
        <v>79</v>
      </c>
      <c r="E136" s="170" t="s">
        <v>77</v>
      </c>
      <c r="F136" s="149"/>
      <c r="G136" s="111"/>
      <c r="H136" s="108">
        <f t="shared" si="67"/>
        <v>2</v>
      </c>
      <c r="I136" s="1">
        <f t="shared" si="68"/>
        <v>5</v>
      </c>
      <c r="J136" s="223"/>
      <c r="P136" s="149">
        <v>1</v>
      </c>
      <c r="Q136" s="178">
        <v>3</v>
      </c>
      <c r="R136" s="80">
        <f t="shared" si="70"/>
        <v>0</v>
      </c>
      <c r="S136" s="149">
        <v>2</v>
      </c>
      <c r="T136" s="178">
        <v>1</v>
      </c>
      <c r="U136" s="80">
        <f t="shared" si="71"/>
        <v>0</v>
      </c>
      <c r="V136" s="149">
        <v>2</v>
      </c>
      <c r="W136" s="178">
        <v>1</v>
      </c>
      <c r="X136" s="80">
        <f t="shared" si="72"/>
        <v>0</v>
      </c>
      <c r="Y136" s="149">
        <v>1</v>
      </c>
      <c r="Z136" s="178">
        <v>1</v>
      </c>
      <c r="AA136" s="80">
        <f t="shared" si="73"/>
        <v>0</v>
      </c>
      <c r="AB136" s="149">
        <v>2</v>
      </c>
      <c r="AC136" s="178">
        <v>1</v>
      </c>
      <c r="AD136" s="80">
        <f t="shared" si="74"/>
        <v>0</v>
      </c>
      <c r="AE136" s="149">
        <v>2</v>
      </c>
      <c r="AF136" s="178">
        <v>2</v>
      </c>
      <c r="AG136" s="80">
        <f t="shared" si="75"/>
        <v>0</v>
      </c>
      <c r="AH136" s="149">
        <v>2</v>
      </c>
      <c r="AI136" s="178">
        <v>2</v>
      </c>
      <c r="AJ136" s="80">
        <f t="shared" si="76"/>
        <v>0</v>
      </c>
      <c r="AK136" s="149">
        <v>3</v>
      </c>
      <c r="AL136" s="178">
        <v>2</v>
      </c>
      <c r="AM136" s="80">
        <f t="shared" si="77"/>
        <v>0</v>
      </c>
      <c r="AN136" s="149">
        <v>0</v>
      </c>
      <c r="AO136" s="160">
        <v>0</v>
      </c>
      <c r="AP136" s="80">
        <f t="shared" si="78"/>
        <v>0</v>
      </c>
      <c r="AQ136" s="149">
        <v>1</v>
      </c>
      <c r="AR136" s="160">
        <v>1</v>
      </c>
      <c r="AS136" s="80">
        <f t="shared" si="79"/>
        <v>0</v>
      </c>
      <c r="AT136" s="149">
        <v>2</v>
      </c>
      <c r="AU136" s="178">
        <v>1</v>
      </c>
      <c r="AV136" s="80">
        <f t="shared" si="80"/>
        <v>0</v>
      </c>
      <c r="AW136" s="149">
        <v>1</v>
      </c>
      <c r="AX136" s="178">
        <v>1</v>
      </c>
      <c r="AY136" s="80">
        <f t="shared" si="81"/>
        <v>0</v>
      </c>
      <c r="AZ136" s="149">
        <v>1</v>
      </c>
      <c r="BA136" s="160">
        <v>1</v>
      </c>
      <c r="BB136" s="80">
        <f t="shared" si="82"/>
        <v>0</v>
      </c>
      <c r="BC136" s="149">
        <v>2</v>
      </c>
      <c r="BD136" s="178">
        <v>1</v>
      </c>
      <c r="BE136" s="80">
        <f t="shared" si="83"/>
        <v>0</v>
      </c>
      <c r="BF136" s="179">
        <v>1</v>
      </c>
      <c r="BG136" s="180">
        <v>0</v>
      </c>
      <c r="BH136" s="80">
        <f t="shared" si="84"/>
        <v>0</v>
      </c>
      <c r="BI136" s="149">
        <v>1</v>
      </c>
      <c r="BJ136" s="160">
        <v>0</v>
      </c>
      <c r="BK136" s="80">
        <f t="shared" si="85"/>
        <v>0</v>
      </c>
      <c r="BL136" s="149">
        <v>2</v>
      </c>
      <c r="BM136" s="160">
        <v>1</v>
      </c>
      <c r="BN136" s="80">
        <f t="shared" si="86"/>
        <v>0</v>
      </c>
      <c r="BO136" s="149">
        <v>2</v>
      </c>
      <c r="BP136" s="178">
        <v>2</v>
      </c>
      <c r="BQ136" s="80">
        <f t="shared" si="87"/>
        <v>0</v>
      </c>
      <c r="BR136" s="149">
        <v>2</v>
      </c>
      <c r="BS136" s="178">
        <v>1</v>
      </c>
      <c r="BT136" s="80">
        <f t="shared" si="88"/>
        <v>0</v>
      </c>
      <c r="BU136" s="149">
        <v>2</v>
      </c>
      <c r="BV136" s="160">
        <v>1</v>
      </c>
      <c r="BW136" s="80">
        <f t="shared" si="89"/>
        <v>0</v>
      </c>
      <c r="BX136" s="190">
        <v>1</v>
      </c>
      <c r="BY136" s="160">
        <v>1</v>
      </c>
      <c r="BZ136" s="80">
        <f t="shared" si="90"/>
        <v>0</v>
      </c>
      <c r="CA136" s="149">
        <v>2</v>
      </c>
      <c r="CB136" s="160">
        <v>2</v>
      </c>
      <c r="CC136" s="80">
        <f t="shared" si="91"/>
        <v>0</v>
      </c>
      <c r="CD136" s="149">
        <v>1</v>
      </c>
      <c r="CE136" s="178">
        <v>1</v>
      </c>
      <c r="CF136" s="80">
        <f t="shared" si="92"/>
        <v>0</v>
      </c>
      <c r="CG136" s="149">
        <v>2</v>
      </c>
      <c r="CH136" s="160">
        <v>2</v>
      </c>
      <c r="CI136" s="80">
        <f t="shared" si="93"/>
        <v>0</v>
      </c>
      <c r="CJ136" s="149">
        <v>2</v>
      </c>
      <c r="CK136" s="160">
        <v>1</v>
      </c>
      <c r="CL136" s="80">
        <f t="shared" si="94"/>
        <v>0</v>
      </c>
      <c r="CM136" s="149">
        <v>1</v>
      </c>
      <c r="CN136" s="178">
        <v>1</v>
      </c>
      <c r="CO136" s="80">
        <f t="shared" si="95"/>
        <v>0</v>
      </c>
      <c r="CP136" s="149">
        <v>2</v>
      </c>
      <c r="CQ136" s="160">
        <v>1</v>
      </c>
      <c r="CR136" s="80">
        <f t="shared" si="96"/>
        <v>0</v>
      </c>
      <c r="CS136" s="149">
        <v>3</v>
      </c>
      <c r="CT136" s="160">
        <v>1</v>
      </c>
      <c r="CU136" s="161">
        <f t="shared" si="97"/>
        <v>0</v>
      </c>
    </row>
    <row r="137" spans="1:99" ht="13.5" customHeight="1">
      <c r="A137" s="7">
        <f t="shared" si="66"/>
        <v>15</v>
      </c>
      <c r="B137" s="221"/>
      <c r="C137" s="84" t="e">
        <f t="shared" si="69"/>
        <v>#N/A</v>
      </c>
      <c r="D137" s="97" t="s">
        <v>109</v>
      </c>
      <c r="E137" s="107" t="s">
        <v>75</v>
      </c>
      <c r="F137" s="151"/>
      <c r="G137" s="157"/>
      <c r="H137" s="110">
        <f t="shared" si="67"/>
        <v>12</v>
      </c>
      <c r="I137" s="85">
        <f t="shared" si="68"/>
        <v>17</v>
      </c>
      <c r="J137" s="224"/>
      <c r="K137" s="86"/>
      <c r="L137" s="86"/>
      <c r="M137" s="86"/>
      <c r="N137" s="86"/>
      <c r="O137" s="86"/>
      <c r="P137" s="151">
        <v>1</v>
      </c>
      <c r="Q137" s="153">
        <v>3</v>
      </c>
      <c r="R137" s="87">
        <f t="shared" si="70"/>
        <v>0</v>
      </c>
      <c r="S137" s="151">
        <v>1</v>
      </c>
      <c r="T137" s="153">
        <v>3</v>
      </c>
      <c r="U137" s="87">
        <f t="shared" si="71"/>
        <v>0</v>
      </c>
      <c r="V137" s="151">
        <v>1</v>
      </c>
      <c r="W137" s="153">
        <v>2</v>
      </c>
      <c r="X137" s="87">
        <f t="shared" si="72"/>
        <v>0</v>
      </c>
      <c r="Y137" s="151">
        <v>1</v>
      </c>
      <c r="Z137" s="153">
        <v>2</v>
      </c>
      <c r="AA137" s="87">
        <f t="shared" si="73"/>
        <v>0</v>
      </c>
      <c r="AB137" s="151">
        <v>0</v>
      </c>
      <c r="AC137" s="153">
        <v>3</v>
      </c>
      <c r="AD137" s="87">
        <f t="shared" si="74"/>
        <v>0</v>
      </c>
      <c r="AE137" s="151">
        <v>1</v>
      </c>
      <c r="AF137" s="153">
        <v>3</v>
      </c>
      <c r="AG137" s="87">
        <f t="shared" si="75"/>
        <v>0</v>
      </c>
      <c r="AH137" s="151">
        <v>1</v>
      </c>
      <c r="AI137" s="153">
        <v>2</v>
      </c>
      <c r="AJ137" s="87">
        <f t="shared" si="76"/>
        <v>0</v>
      </c>
      <c r="AK137" s="151">
        <v>1</v>
      </c>
      <c r="AL137" s="153">
        <v>3</v>
      </c>
      <c r="AM137" s="87">
        <f t="shared" si="77"/>
        <v>0</v>
      </c>
      <c r="AN137" s="151">
        <v>1</v>
      </c>
      <c r="AO137" s="153">
        <v>3</v>
      </c>
      <c r="AP137" s="87">
        <f t="shared" si="78"/>
        <v>0</v>
      </c>
      <c r="AQ137" s="151">
        <v>0</v>
      </c>
      <c r="AR137" s="153">
        <v>3</v>
      </c>
      <c r="AS137" s="87">
        <f t="shared" si="79"/>
        <v>0</v>
      </c>
      <c r="AT137" s="151">
        <v>0</v>
      </c>
      <c r="AU137" s="153">
        <v>4</v>
      </c>
      <c r="AV137" s="87">
        <f t="shared" si="80"/>
        <v>0</v>
      </c>
      <c r="AW137" s="151">
        <v>0</v>
      </c>
      <c r="AX137" s="153">
        <v>3</v>
      </c>
      <c r="AY137" s="87">
        <f t="shared" si="81"/>
        <v>0</v>
      </c>
      <c r="AZ137" s="151">
        <v>0</v>
      </c>
      <c r="BA137" s="153">
        <v>3</v>
      </c>
      <c r="BB137" s="87">
        <f t="shared" si="82"/>
        <v>0</v>
      </c>
      <c r="BC137" s="151">
        <v>1</v>
      </c>
      <c r="BD137" s="153">
        <v>2</v>
      </c>
      <c r="BE137" s="87">
        <f t="shared" si="83"/>
        <v>0</v>
      </c>
      <c r="BF137" s="192">
        <v>1</v>
      </c>
      <c r="BG137" s="193">
        <v>3</v>
      </c>
      <c r="BH137" s="87">
        <f t="shared" si="84"/>
        <v>0</v>
      </c>
      <c r="BI137" s="151">
        <v>1</v>
      </c>
      <c r="BJ137" s="153">
        <v>4</v>
      </c>
      <c r="BK137" s="87">
        <f t="shared" si="85"/>
        <v>0</v>
      </c>
      <c r="BL137" s="151">
        <v>1</v>
      </c>
      <c r="BM137" s="153">
        <v>2</v>
      </c>
      <c r="BN137" s="87">
        <f t="shared" si="86"/>
        <v>0</v>
      </c>
      <c r="BO137" s="151">
        <v>1</v>
      </c>
      <c r="BP137" s="153">
        <v>3</v>
      </c>
      <c r="BQ137" s="87">
        <f t="shared" si="87"/>
        <v>0</v>
      </c>
      <c r="BR137" s="151">
        <v>1</v>
      </c>
      <c r="BS137" s="153">
        <v>2</v>
      </c>
      <c r="BT137" s="87">
        <f t="shared" si="88"/>
        <v>0</v>
      </c>
      <c r="BU137" s="151">
        <v>1</v>
      </c>
      <c r="BV137" s="153">
        <v>3</v>
      </c>
      <c r="BW137" s="87">
        <f t="shared" si="89"/>
        <v>0</v>
      </c>
      <c r="BX137" s="198">
        <v>0</v>
      </c>
      <c r="BY137" s="101">
        <v>2</v>
      </c>
      <c r="BZ137" s="87">
        <f t="shared" si="90"/>
        <v>0</v>
      </c>
      <c r="CA137" s="151">
        <v>1</v>
      </c>
      <c r="CB137" s="153">
        <v>4</v>
      </c>
      <c r="CC137" s="87">
        <f t="shared" si="91"/>
        <v>0</v>
      </c>
      <c r="CD137" s="151">
        <v>1</v>
      </c>
      <c r="CE137" s="153">
        <v>3</v>
      </c>
      <c r="CF137" s="87">
        <f t="shared" si="92"/>
        <v>0</v>
      </c>
      <c r="CG137" s="151">
        <v>3</v>
      </c>
      <c r="CH137" s="153">
        <v>0</v>
      </c>
      <c r="CI137" s="87">
        <f t="shared" si="93"/>
        <v>0</v>
      </c>
      <c r="CJ137" s="196">
        <v>1</v>
      </c>
      <c r="CK137" s="197">
        <v>2</v>
      </c>
      <c r="CL137" s="87">
        <f t="shared" si="94"/>
        <v>0</v>
      </c>
      <c r="CM137" s="151">
        <v>0</v>
      </c>
      <c r="CN137" s="153">
        <v>2</v>
      </c>
      <c r="CO137" s="87">
        <f t="shared" si="95"/>
        <v>0</v>
      </c>
      <c r="CP137" s="151">
        <v>1</v>
      </c>
      <c r="CQ137" s="153">
        <v>2</v>
      </c>
      <c r="CR137" s="87">
        <f t="shared" si="96"/>
        <v>0</v>
      </c>
      <c r="CS137" s="151">
        <v>1</v>
      </c>
      <c r="CT137" s="153">
        <v>2</v>
      </c>
      <c r="CU137" s="164">
        <f t="shared" si="97"/>
        <v>0</v>
      </c>
    </row>
    <row r="138" spans="1:99" ht="12.75" customHeight="1">
      <c r="A138" s="7">
        <f t="shared" si="66"/>
        <v>16</v>
      </c>
      <c r="B138" s="231">
        <v>16</v>
      </c>
      <c r="C138" s="141" t="e">
        <f t="shared" si="69"/>
        <v>#N/A</v>
      </c>
      <c r="D138" s="116" t="s">
        <v>66</v>
      </c>
      <c r="E138" s="117" t="s">
        <v>67</v>
      </c>
      <c r="F138" s="150"/>
      <c r="G138" s="156"/>
      <c r="H138" s="118">
        <f t="shared" si="67"/>
        <v>13</v>
      </c>
      <c r="I138" s="119">
        <f t="shared" si="68"/>
        <v>11</v>
      </c>
      <c r="J138" s="222" t="str">
        <f>IF(SUM(H138:I146)&lt;&gt;171,"F e h l e r","")</f>
        <v/>
      </c>
      <c r="K138" s="115"/>
      <c r="L138" s="115"/>
      <c r="M138" s="115"/>
      <c r="N138" s="115"/>
      <c r="O138" s="115"/>
      <c r="P138" s="150">
        <v>1</v>
      </c>
      <c r="Q138" s="183">
        <v>3</v>
      </c>
      <c r="R138" s="120">
        <f t="shared" si="70"/>
        <v>0</v>
      </c>
      <c r="S138" s="150">
        <v>3</v>
      </c>
      <c r="T138" s="183">
        <v>1</v>
      </c>
      <c r="U138" s="120">
        <f t="shared" si="71"/>
        <v>0</v>
      </c>
      <c r="V138" s="150">
        <v>2</v>
      </c>
      <c r="W138" s="183">
        <v>1</v>
      </c>
      <c r="X138" s="120">
        <f t="shared" si="72"/>
        <v>0</v>
      </c>
      <c r="Y138" s="150">
        <v>3</v>
      </c>
      <c r="Z138" s="183">
        <v>1</v>
      </c>
      <c r="AA138" s="120">
        <f t="shared" si="73"/>
        <v>0</v>
      </c>
      <c r="AB138" s="150">
        <v>3</v>
      </c>
      <c r="AC138" s="183">
        <v>2</v>
      </c>
      <c r="AD138" s="120">
        <f t="shared" si="74"/>
        <v>0</v>
      </c>
      <c r="AE138" s="150">
        <v>2</v>
      </c>
      <c r="AF138" s="183">
        <v>1</v>
      </c>
      <c r="AG138" s="120">
        <f t="shared" si="75"/>
        <v>0</v>
      </c>
      <c r="AH138" s="150">
        <v>3</v>
      </c>
      <c r="AI138" s="183">
        <v>0</v>
      </c>
      <c r="AJ138" s="120">
        <f t="shared" si="76"/>
        <v>0</v>
      </c>
      <c r="AK138" s="150">
        <v>2</v>
      </c>
      <c r="AL138" s="183">
        <v>0</v>
      </c>
      <c r="AM138" s="120">
        <f t="shared" si="77"/>
        <v>0</v>
      </c>
      <c r="AN138" s="150">
        <v>3</v>
      </c>
      <c r="AO138" s="162">
        <v>1</v>
      </c>
      <c r="AP138" s="120">
        <f t="shared" si="78"/>
        <v>0</v>
      </c>
      <c r="AQ138" s="150">
        <v>3</v>
      </c>
      <c r="AR138" s="162">
        <v>2</v>
      </c>
      <c r="AS138" s="120">
        <f t="shared" si="79"/>
        <v>0</v>
      </c>
      <c r="AT138" s="150">
        <v>1</v>
      </c>
      <c r="AU138" s="183">
        <v>0</v>
      </c>
      <c r="AV138" s="120">
        <f t="shared" si="80"/>
        <v>0</v>
      </c>
      <c r="AW138" s="150">
        <v>3</v>
      </c>
      <c r="AX138" s="183">
        <v>2</v>
      </c>
      <c r="AY138" s="120">
        <f t="shared" si="81"/>
        <v>0</v>
      </c>
      <c r="AZ138" s="150">
        <v>3</v>
      </c>
      <c r="BA138" s="162">
        <v>2</v>
      </c>
      <c r="BB138" s="120">
        <f t="shared" si="82"/>
        <v>0</v>
      </c>
      <c r="BC138" s="150">
        <v>4</v>
      </c>
      <c r="BD138" s="183">
        <v>1</v>
      </c>
      <c r="BE138" s="120">
        <f t="shared" si="83"/>
        <v>0</v>
      </c>
      <c r="BF138" s="184">
        <v>3</v>
      </c>
      <c r="BG138" s="185">
        <v>2</v>
      </c>
      <c r="BH138" s="120">
        <f t="shared" si="84"/>
        <v>0</v>
      </c>
      <c r="BI138" s="150">
        <v>3</v>
      </c>
      <c r="BJ138" s="162">
        <v>1</v>
      </c>
      <c r="BK138" s="120">
        <f t="shared" si="85"/>
        <v>0</v>
      </c>
      <c r="BL138" s="150">
        <v>2</v>
      </c>
      <c r="BM138" s="162">
        <v>1</v>
      </c>
      <c r="BN138" s="120">
        <f t="shared" si="86"/>
        <v>0</v>
      </c>
      <c r="BO138" s="150">
        <v>2</v>
      </c>
      <c r="BP138" s="183">
        <v>1</v>
      </c>
      <c r="BQ138" s="120">
        <f t="shared" si="87"/>
        <v>0</v>
      </c>
      <c r="BR138" s="150">
        <v>4</v>
      </c>
      <c r="BS138" s="183">
        <v>1</v>
      </c>
      <c r="BT138" s="120">
        <f t="shared" si="88"/>
        <v>0</v>
      </c>
      <c r="BU138" s="150">
        <v>3</v>
      </c>
      <c r="BV138" s="162">
        <v>1</v>
      </c>
      <c r="BW138" s="120">
        <f t="shared" si="89"/>
        <v>0</v>
      </c>
      <c r="BX138" s="191">
        <v>2</v>
      </c>
      <c r="BY138" s="167">
        <v>1</v>
      </c>
      <c r="BZ138" s="120">
        <f t="shared" si="90"/>
        <v>0</v>
      </c>
      <c r="CA138" s="150">
        <v>3</v>
      </c>
      <c r="CB138" s="162">
        <v>3</v>
      </c>
      <c r="CC138" s="120">
        <f t="shared" si="91"/>
        <v>0</v>
      </c>
      <c r="CD138" s="150">
        <v>2</v>
      </c>
      <c r="CE138" s="183">
        <v>1</v>
      </c>
      <c r="CF138" s="120">
        <f t="shared" si="92"/>
        <v>0</v>
      </c>
      <c r="CG138" s="150">
        <v>1</v>
      </c>
      <c r="CH138" s="162">
        <v>2</v>
      </c>
      <c r="CI138" s="120">
        <f t="shared" si="93"/>
        <v>0</v>
      </c>
      <c r="CJ138" s="188">
        <v>3</v>
      </c>
      <c r="CK138" s="189">
        <v>1</v>
      </c>
      <c r="CL138" s="120">
        <f t="shared" si="94"/>
        <v>0</v>
      </c>
      <c r="CM138" s="150">
        <v>2</v>
      </c>
      <c r="CN138" s="183">
        <v>1</v>
      </c>
      <c r="CO138" s="120">
        <f t="shared" si="95"/>
        <v>0</v>
      </c>
      <c r="CP138" s="150">
        <v>3</v>
      </c>
      <c r="CQ138" s="162">
        <v>1</v>
      </c>
      <c r="CR138" s="120">
        <f t="shared" si="96"/>
        <v>0</v>
      </c>
      <c r="CS138" s="150">
        <v>3</v>
      </c>
      <c r="CT138" s="162">
        <v>1</v>
      </c>
      <c r="CU138" s="165">
        <f t="shared" si="97"/>
        <v>0</v>
      </c>
    </row>
    <row r="139" spans="1:99" ht="12.75" customHeight="1">
      <c r="A139" s="7">
        <f t="shared" si="66"/>
        <v>16</v>
      </c>
      <c r="B139" s="220"/>
      <c r="C139" s="79" t="e">
        <f t="shared" si="69"/>
        <v>#N/A</v>
      </c>
      <c r="D139" s="95" t="s">
        <v>75</v>
      </c>
      <c r="E139" s="170" t="s">
        <v>78</v>
      </c>
      <c r="F139" s="149"/>
      <c r="G139" s="111"/>
      <c r="H139" s="108">
        <f t="shared" si="67"/>
        <v>17</v>
      </c>
      <c r="I139" s="1">
        <f t="shared" si="68"/>
        <v>4</v>
      </c>
      <c r="J139" s="223"/>
      <c r="P139" s="149">
        <v>1</v>
      </c>
      <c r="Q139" s="178">
        <v>3</v>
      </c>
      <c r="R139" s="80">
        <f t="shared" si="70"/>
        <v>0</v>
      </c>
      <c r="S139" s="149">
        <v>2</v>
      </c>
      <c r="T139" s="178">
        <v>2</v>
      </c>
      <c r="U139" s="80">
        <f t="shared" si="71"/>
        <v>0</v>
      </c>
      <c r="V139" s="149">
        <v>3</v>
      </c>
      <c r="W139" s="178">
        <v>1</v>
      </c>
      <c r="X139" s="80">
        <f t="shared" si="72"/>
        <v>0</v>
      </c>
      <c r="Y139" s="149">
        <v>2</v>
      </c>
      <c r="Z139" s="178">
        <v>0</v>
      </c>
      <c r="AA139" s="80">
        <f t="shared" si="73"/>
        <v>0</v>
      </c>
      <c r="AB139" s="149">
        <v>3</v>
      </c>
      <c r="AC139" s="178">
        <v>1</v>
      </c>
      <c r="AD139" s="80">
        <f t="shared" si="74"/>
        <v>0</v>
      </c>
      <c r="AE139" s="149">
        <v>2</v>
      </c>
      <c r="AF139" s="178">
        <v>2</v>
      </c>
      <c r="AG139" s="80">
        <f t="shared" si="75"/>
        <v>0</v>
      </c>
      <c r="AH139" s="149">
        <v>2</v>
      </c>
      <c r="AI139" s="178">
        <v>1</v>
      </c>
      <c r="AJ139" s="80">
        <f t="shared" si="76"/>
        <v>0</v>
      </c>
      <c r="AK139" s="149">
        <v>3</v>
      </c>
      <c r="AL139" s="178">
        <v>1</v>
      </c>
      <c r="AM139" s="80">
        <f t="shared" si="77"/>
        <v>0</v>
      </c>
      <c r="AN139" s="149">
        <v>2</v>
      </c>
      <c r="AO139" s="160">
        <v>1</v>
      </c>
      <c r="AP139" s="80">
        <f t="shared" si="78"/>
        <v>0</v>
      </c>
      <c r="AQ139" s="149">
        <v>2</v>
      </c>
      <c r="AR139" s="160">
        <v>1</v>
      </c>
      <c r="AS139" s="80">
        <f t="shared" si="79"/>
        <v>0</v>
      </c>
      <c r="AT139" s="149">
        <v>2</v>
      </c>
      <c r="AU139" s="178">
        <v>1</v>
      </c>
      <c r="AV139" s="80">
        <f t="shared" si="80"/>
        <v>0</v>
      </c>
      <c r="AW139" s="149">
        <v>2</v>
      </c>
      <c r="AX139" s="178">
        <v>1</v>
      </c>
      <c r="AY139" s="80">
        <f t="shared" si="81"/>
        <v>0</v>
      </c>
      <c r="AZ139" s="149">
        <v>2</v>
      </c>
      <c r="BA139" s="160">
        <v>1</v>
      </c>
      <c r="BB139" s="80">
        <f t="shared" si="82"/>
        <v>0</v>
      </c>
      <c r="BC139" s="149">
        <v>2</v>
      </c>
      <c r="BD139" s="178">
        <v>1</v>
      </c>
      <c r="BE139" s="80">
        <f t="shared" si="83"/>
        <v>0</v>
      </c>
      <c r="BF139" s="179">
        <v>2</v>
      </c>
      <c r="BG139" s="180">
        <v>1</v>
      </c>
      <c r="BH139" s="80">
        <f t="shared" si="84"/>
        <v>0</v>
      </c>
      <c r="BI139" s="149">
        <v>2</v>
      </c>
      <c r="BJ139" s="160">
        <v>0</v>
      </c>
      <c r="BK139" s="80">
        <f t="shared" si="85"/>
        <v>0</v>
      </c>
      <c r="BL139" s="149">
        <v>3</v>
      </c>
      <c r="BM139" s="160">
        <v>1</v>
      </c>
      <c r="BN139" s="80">
        <f t="shared" si="86"/>
        <v>0</v>
      </c>
      <c r="BO139" s="149">
        <v>2</v>
      </c>
      <c r="BP139" s="178">
        <v>2</v>
      </c>
      <c r="BQ139" s="80">
        <f t="shared" si="87"/>
        <v>0</v>
      </c>
      <c r="BR139" s="149">
        <v>2</v>
      </c>
      <c r="BS139" s="178">
        <v>1</v>
      </c>
      <c r="BT139" s="80">
        <f t="shared" si="88"/>
        <v>0</v>
      </c>
      <c r="BU139" s="149">
        <v>2</v>
      </c>
      <c r="BV139" s="160">
        <v>1</v>
      </c>
      <c r="BW139" s="80">
        <f t="shared" si="89"/>
        <v>0</v>
      </c>
      <c r="BX139" s="190">
        <v>2</v>
      </c>
      <c r="BY139" s="160">
        <v>1</v>
      </c>
      <c r="BZ139" s="80">
        <f t="shared" si="90"/>
        <v>0</v>
      </c>
      <c r="CA139" s="149">
        <v>2</v>
      </c>
      <c r="CB139" s="160">
        <v>1</v>
      </c>
      <c r="CC139" s="80">
        <f t="shared" si="91"/>
        <v>0</v>
      </c>
      <c r="CD139" s="149">
        <v>2</v>
      </c>
      <c r="CE139" s="178">
        <v>1</v>
      </c>
      <c r="CF139" s="80">
        <f t="shared" si="92"/>
        <v>0</v>
      </c>
      <c r="CG139" s="149">
        <v>2</v>
      </c>
      <c r="CH139" s="160">
        <v>1</v>
      </c>
      <c r="CI139" s="80">
        <f t="shared" si="93"/>
        <v>0</v>
      </c>
      <c r="CJ139" s="149">
        <v>1</v>
      </c>
      <c r="CK139" s="160">
        <v>1</v>
      </c>
      <c r="CL139" s="80">
        <f t="shared" si="94"/>
        <v>0</v>
      </c>
      <c r="CM139" s="149">
        <v>1</v>
      </c>
      <c r="CN139" s="178">
        <v>0</v>
      </c>
      <c r="CO139" s="80">
        <f t="shared" si="95"/>
        <v>0</v>
      </c>
      <c r="CP139" s="149">
        <v>2</v>
      </c>
      <c r="CQ139" s="160">
        <v>1</v>
      </c>
      <c r="CR139" s="80">
        <f t="shared" si="96"/>
        <v>0</v>
      </c>
      <c r="CS139" s="149">
        <v>3</v>
      </c>
      <c r="CT139" s="160">
        <v>2</v>
      </c>
      <c r="CU139" s="161">
        <f t="shared" si="97"/>
        <v>0</v>
      </c>
    </row>
    <row r="140" spans="1:99" ht="12.75" customHeight="1">
      <c r="A140" s="7">
        <f t="shared" si="66"/>
        <v>16</v>
      </c>
      <c r="B140" s="220"/>
      <c r="C140" s="81" t="e">
        <f t="shared" si="69"/>
        <v>#N/A</v>
      </c>
      <c r="D140" s="96" t="s">
        <v>76</v>
      </c>
      <c r="E140" s="171" t="s">
        <v>80</v>
      </c>
      <c r="F140" s="150"/>
      <c r="G140" s="156"/>
      <c r="H140" s="109">
        <f t="shared" si="67"/>
        <v>6</v>
      </c>
      <c r="I140" s="82">
        <f t="shared" si="68"/>
        <v>3</v>
      </c>
      <c r="J140" s="223"/>
      <c r="P140" s="150">
        <v>1</v>
      </c>
      <c r="Q140" s="183">
        <v>3</v>
      </c>
      <c r="R140" s="83">
        <f t="shared" si="70"/>
        <v>0</v>
      </c>
      <c r="S140" s="150">
        <v>2</v>
      </c>
      <c r="T140" s="183">
        <v>1</v>
      </c>
      <c r="U140" s="83">
        <f t="shared" si="71"/>
        <v>0</v>
      </c>
      <c r="V140" s="150">
        <v>2</v>
      </c>
      <c r="W140" s="183">
        <v>0</v>
      </c>
      <c r="X140" s="83">
        <f t="shared" si="72"/>
        <v>0</v>
      </c>
      <c r="Y140" s="150">
        <v>1</v>
      </c>
      <c r="Z140" s="183">
        <v>0</v>
      </c>
      <c r="AA140" s="83">
        <f t="shared" si="73"/>
        <v>0</v>
      </c>
      <c r="AB140" s="150">
        <v>2</v>
      </c>
      <c r="AC140" s="183">
        <v>1</v>
      </c>
      <c r="AD140" s="83">
        <f t="shared" si="74"/>
        <v>0</v>
      </c>
      <c r="AE140" s="150">
        <v>1</v>
      </c>
      <c r="AF140" s="183">
        <v>1</v>
      </c>
      <c r="AG140" s="83">
        <f t="shared" si="75"/>
        <v>0</v>
      </c>
      <c r="AH140" s="150">
        <v>2</v>
      </c>
      <c r="AI140" s="183">
        <v>1</v>
      </c>
      <c r="AJ140" s="83">
        <f t="shared" si="76"/>
        <v>0</v>
      </c>
      <c r="AK140" s="150">
        <v>2</v>
      </c>
      <c r="AL140" s="183">
        <v>1</v>
      </c>
      <c r="AM140" s="83">
        <f t="shared" si="77"/>
        <v>0</v>
      </c>
      <c r="AN140" s="150">
        <v>2</v>
      </c>
      <c r="AO140" s="162">
        <v>1</v>
      </c>
      <c r="AP140" s="83">
        <f t="shared" si="78"/>
        <v>0</v>
      </c>
      <c r="AQ140" s="150">
        <v>1</v>
      </c>
      <c r="AR140" s="162">
        <v>0</v>
      </c>
      <c r="AS140" s="83">
        <f t="shared" si="79"/>
        <v>0</v>
      </c>
      <c r="AT140" s="150">
        <v>2</v>
      </c>
      <c r="AU140" s="183">
        <v>1</v>
      </c>
      <c r="AV140" s="83">
        <f t="shared" si="80"/>
        <v>0</v>
      </c>
      <c r="AW140" s="150">
        <v>1</v>
      </c>
      <c r="AX140" s="183">
        <v>0</v>
      </c>
      <c r="AY140" s="83">
        <f t="shared" si="81"/>
        <v>0</v>
      </c>
      <c r="AZ140" s="150">
        <v>1</v>
      </c>
      <c r="BA140" s="162">
        <v>0</v>
      </c>
      <c r="BB140" s="83">
        <f t="shared" si="82"/>
        <v>0</v>
      </c>
      <c r="BC140" s="150">
        <v>2</v>
      </c>
      <c r="BD140" s="183">
        <v>1</v>
      </c>
      <c r="BE140" s="83">
        <f t="shared" si="83"/>
        <v>0</v>
      </c>
      <c r="BF140" s="184">
        <v>1</v>
      </c>
      <c r="BG140" s="185">
        <v>0</v>
      </c>
      <c r="BH140" s="83">
        <f t="shared" si="84"/>
        <v>0</v>
      </c>
      <c r="BI140" s="150">
        <v>2</v>
      </c>
      <c r="BJ140" s="162">
        <v>1</v>
      </c>
      <c r="BK140" s="83">
        <f t="shared" si="85"/>
        <v>0</v>
      </c>
      <c r="BL140" s="150">
        <v>2</v>
      </c>
      <c r="BM140" s="162">
        <v>0</v>
      </c>
      <c r="BN140" s="83">
        <f t="shared" si="86"/>
        <v>0</v>
      </c>
      <c r="BO140" s="150">
        <v>1</v>
      </c>
      <c r="BP140" s="183">
        <v>1</v>
      </c>
      <c r="BQ140" s="83">
        <f t="shared" si="87"/>
        <v>0</v>
      </c>
      <c r="BR140" s="150">
        <v>2</v>
      </c>
      <c r="BS140" s="183">
        <v>1</v>
      </c>
      <c r="BT140" s="83">
        <f t="shared" si="88"/>
        <v>0</v>
      </c>
      <c r="BU140" s="150">
        <v>2</v>
      </c>
      <c r="BV140" s="162">
        <v>1</v>
      </c>
      <c r="BW140" s="83">
        <f t="shared" si="89"/>
        <v>0</v>
      </c>
      <c r="BX140" s="191">
        <v>2</v>
      </c>
      <c r="BY140" s="167">
        <v>0</v>
      </c>
      <c r="BZ140" s="83">
        <f t="shared" si="90"/>
        <v>0</v>
      </c>
      <c r="CA140" s="150">
        <v>3</v>
      </c>
      <c r="CB140" s="162">
        <v>1</v>
      </c>
      <c r="CC140" s="83">
        <f t="shared" si="91"/>
        <v>0</v>
      </c>
      <c r="CD140" s="150">
        <v>2</v>
      </c>
      <c r="CE140" s="183">
        <v>1</v>
      </c>
      <c r="CF140" s="83">
        <f t="shared" si="92"/>
        <v>0</v>
      </c>
      <c r="CG140" s="150">
        <v>0</v>
      </c>
      <c r="CH140" s="162">
        <v>0</v>
      </c>
      <c r="CI140" s="83">
        <f t="shared" si="93"/>
        <v>0</v>
      </c>
      <c r="CJ140" s="188">
        <v>2</v>
      </c>
      <c r="CK140" s="189">
        <v>1</v>
      </c>
      <c r="CL140" s="83">
        <f t="shared" si="94"/>
        <v>0</v>
      </c>
      <c r="CM140" s="150">
        <v>2</v>
      </c>
      <c r="CN140" s="183">
        <v>0</v>
      </c>
      <c r="CO140" s="83">
        <f t="shared" si="95"/>
        <v>0</v>
      </c>
      <c r="CP140" s="150">
        <v>3</v>
      </c>
      <c r="CQ140" s="162">
        <v>1</v>
      </c>
      <c r="CR140" s="83">
        <f t="shared" si="96"/>
        <v>0</v>
      </c>
      <c r="CS140" s="150">
        <v>1</v>
      </c>
      <c r="CT140" s="162">
        <v>2</v>
      </c>
      <c r="CU140" s="163">
        <f t="shared" si="97"/>
        <v>0</v>
      </c>
    </row>
    <row r="141" spans="1:99" ht="12.75" customHeight="1">
      <c r="A141" s="7">
        <f t="shared" ref="A141:A204" si="98">A132+1</f>
        <v>16</v>
      </c>
      <c r="B141" s="220"/>
      <c r="C141" s="79" t="e">
        <f t="shared" si="69"/>
        <v>#N/A</v>
      </c>
      <c r="D141" s="95" t="s">
        <v>73</v>
      </c>
      <c r="E141" s="170" t="s">
        <v>71</v>
      </c>
      <c r="F141" s="149"/>
      <c r="G141" s="111"/>
      <c r="H141" s="108">
        <f t="shared" si="67"/>
        <v>10</v>
      </c>
      <c r="I141" s="1">
        <f t="shared" si="68"/>
        <v>16</v>
      </c>
      <c r="J141" s="223"/>
      <c r="P141" s="149">
        <v>1</v>
      </c>
      <c r="Q141" s="178">
        <v>3</v>
      </c>
      <c r="R141" s="80">
        <f t="shared" si="70"/>
        <v>0</v>
      </c>
      <c r="S141" s="149">
        <v>2</v>
      </c>
      <c r="T141" s="178">
        <v>2</v>
      </c>
      <c r="U141" s="80">
        <f t="shared" si="71"/>
        <v>0</v>
      </c>
      <c r="V141" s="149">
        <v>2</v>
      </c>
      <c r="W141" s="178">
        <v>0</v>
      </c>
      <c r="X141" s="80">
        <f t="shared" si="72"/>
        <v>0</v>
      </c>
      <c r="Y141" s="149">
        <v>1</v>
      </c>
      <c r="Z141" s="178">
        <v>1</v>
      </c>
      <c r="AA141" s="80">
        <f t="shared" si="73"/>
        <v>0</v>
      </c>
      <c r="AB141" s="149">
        <v>2</v>
      </c>
      <c r="AC141" s="178">
        <v>1</v>
      </c>
      <c r="AD141" s="80">
        <f t="shared" si="74"/>
        <v>0</v>
      </c>
      <c r="AE141" s="149">
        <v>1</v>
      </c>
      <c r="AF141" s="178">
        <v>2</v>
      </c>
      <c r="AG141" s="80">
        <f t="shared" si="75"/>
        <v>0</v>
      </c>
      <c r="AH141" s="149">
        <v>1</v>
      </c>
      <c r="AI141" s="178">
        <v>1</v>
      </c>
      <c r="AJ141" s="80">
        <f t="shared" si="76"/>
        <v>0</v>
      </c>
      <c r="AK141" s="149">
        <v>3</v>
      </c>
      <c r="AL141" s="178">
        <v>1</v>
      </c>
      <c r="AM141" s="80">
        <f t="shared" si="77"/>
        <v>0</v>
      </c>
      <c r="AN141" s="149">
        <v>2</v>
      </c>
      <c r="AO141" s="160">
        <v>0</v>
      </c>
      <c r="AP141" s="80">
        <f t="shared" si="78"/>
        <v>0</v>
      </c>
      <c r="AQ141" s="149">
        <v>1</v>
      </c>
      <c r="AR141" s="160">
        <v>1</v>
      </c>
      <c r="AS141" s="80">
        <f t="shared" si="79"/>
        <v>0</v>
      </c>
      <c r="AT141" s="149">
        <v>0</v>
      </c>
      <c r="AU141" s="178">
        <v>2</v>
      </c>
      <c r="AV141" s="80">
        <f t="shared" si="80"/>
        <v>0</v>
      </c>
      <c r="AW141" s="149">
        <v>1</v>
      </c>
      <c r="AX141" s="178">
        <v>1</v>
      </c>
      <c r="AY141" s="80">
        <f t="shared" si="81"/>
        <v>0</v>
      </c>
      <c r="AZ141" s="149">
        <v>1</v>
      </c>
      <c r="BA141" s="160">
        <v>1</v>
      </c>
      <c r="BB141" s="80">
        <f t="shared" si="82"/>
        <v>0</v>
      </c>
      <c r="BC141" s="149">
        <v>2</v>
      </c>
      <c r="BD141" s="178">
        <v>2</v>
      </c>
      <c r="BE141" s="80">
        <f t="shared" si="83"/>
        <v>0</v>
      </c>
      <c r="BF141" s="179">
        <v>1</v>
      </c>
      <c r="BG141" s="180">
        <v>1</v>
      </c>
      <c r="BH141" s="80">
        <f t="shared" si="84"/>
        <v>0</v>
      </c>
      <c r="BI141" s="149">
        <v>1</v>
      </c>
      <c r="BJ141" s="160">
        <v>2</v>
      </c>
      <c r="BK141" s="80">
        <f t="shared" si="85"/>
        <v>0</v>
      </c>
      <c r="BL141" s="149">
        <v>2</v>
      </c>
      <c r="BM141" s="160">
        <v>0</v>
      </c>
      <c r="BN141" s="80">
        <f t="shared" si="86"/>
        <v>0</v>
      </c>
      <c r="BO141" s="149">
        <v>1</v>
      </c>
      <c r="BP141" s="178">
        <v>2</v>
      </c>
      <c r="BQ141" s="80">
        <f t="shared" si="87"/>
        <v>0</v>
      </c>
      <c r="BR141" s="149">
        <v>2</v>
      </c>
      <c r="BS141" s="178">
        <v>2</v>
      </c>
      <c r="BT141" s="80">
        <f t="shared" si="88"/>
        <v>0</v>
      </c>
      <c r="BU141" s="149">
        <v>2</v>
      </c>
      <c r="BV141" s="160">
        <v>1</v>
      </c>
      <c r="BW141" s="80">
        <f t="shared" si="89"/>
        <v>0</v>
      </c>
      <c r="BX141" s="190">
        <v>0</v>
      </c>
      <c r="BY141" s="160">
        <v>2</v>
      </c>
      <c r="BZ141" s="80">
        <f t="shared" si="90"/>
        <v>0</v>
      </c>
      <c r="CA141" s="149">
        <v>2</v>
      </c>
      <c r="CB141" s="160">
        <v>2</v>
      </c>
      <c r="CC141" s="80">
        <f t="shared" si="91"/>
        <v>0</v>
      </c>
      <c r="CD141" s="149">
        <v>2</v>
      </c>
      <c r="CE141" s="178">
        <v>1</v>
      </c>
      <c r="CF141" s="80">
        <f t="shared" si="92"/>
        <v>0</v>
      </c>
      <c r="CG141" s="149">
        <v>1</v>
      </c>
      <c r="CH141" s="160">
        <v>1</v>
      </c>
      <c r="CI141" s="80">
        <f t="shared" si="93"/>
        <v>0</v>
      </c>
      <c r="CJ141" s="149">
        <v>2</v>
      </c>
      <c r="CK141" s="160">
        <v>1</v>
      </c>
      <c r="CL141" s="80">
        <f t="shared" si="94"/>
        <v>0</v>
      </c>
      <c r="CM141" s="149">
        <v>2</v>
      </c>
      <c r="CN141" s="178">
        <v>1</v>
      </c>
      <c r="CO141" s="80">
        <f t="shared" si="95"/>
        <v>0</v>
      </c>
      <c r="CP141" s="149">
        <v>2</v>
      </c>
      <c r="CQ141" s="160">
        <v>1</v>
      </c>
      <c r="CR141" s="80">
        <f t="shared" si="96"/>
        <v>0</v>
      </c>
      <c r="CS141" s="149">
        <v>1</v>
      </c>
      <c r="CT141" s="160">
        <v>2</v>
      </c>
      <c r="CU141" s="161">
        <f t="shared" si="97"/>
        <v>0</v>
      </c>
    </row>
    <row r="142" spans="1:99" ht="12.75" customHeight="1">
      <c r="A142" s="7">
        <f t="shared" si="98"/>
        <v>16</v>
      </c>
      <c r="B142" s="220"/>
      <c r="C142" s="81" t="e">
        <f t="shared" si="69"/>
        <v>#N/A</v>
      </c>
      <c r="D142" s="96" t="s">
        <v>72</v>
      </c>
      <c r="E142" s="171" t="s">
        <v>70</v>
      </c>
      <c r="F142" s="150"/>
      <c r="G142" s="156"/>
      <c r="H142" s="109">
        <f t="shared" si="67"/>
        <v>9</v>
      </c>
      <c r="I142" s="82">
        <f t="shared" si="68"/>
        <v>14</v>
      </c>
      <c r="J142" s="223"/>
      <c r="P142" s="150">
        <v>1</v>
      </c>
      <c r="Q142" s="183">
        <v>3</v>
      </c>
      <c r="R142" s="83">
        <f t="shared" si="70"/>
        <v>0</v>
      </c>
      <c r="S142" s="150">
        <v>1</v>
      </c>
      <c r="T142" s="183">
        <v>1</v>
      </c>
      <c r="U142" s="83">
        <f t="shared" si="71"/>
        <v>0</v>
      </c>
      <c r="V142" s="150">
        <v>3</v>
      </c>
      <c r="W142" s="183">
        <v>1</v>
      </c>
      <c r="X142" s="83">
        <f t="shared" si="72"/>
        <v>0</v>
      </c>
      <c r="Y142" s="150">
        <v>0</v>
      </c>
      <c r="Z142" s="183">
        <v>0</v>
      </c>
      <c r="AA142" s="83">
        <f t="shared" si="73"/>
        <v>0</v>
      </c>
      <c r="AB142" s="150">
        <v>1</v>
      </c>
      <c r="AC142" s="183">
        <v>1</v>
      </c>
      <c r="AD142" s="83">
        <f t="shared" si="74"/>
        <v>0</v>
      </c>
      <c r="AE142" s="150">
        <v>1</v>
      </c>
      <c r="AF142" s="183">
        <v>2</v>
      </c>
      <c r="AG142" s="83">
        <f t="shared" si="75"/>
        <v>0</v>
      </c>
      <c r="AH142" s="150">
        <v>1</v>
      </c>
      <c r="AI142" s="183">
        <v>2</v>
      </c>
      <c r="AJ142" s="83">
        <f t="shared" si="76"/>
        <v>0</v>
      </c>
      <c r="AK142" s="150">
        <v>2</v>
      </c>
      <c r="AL142" s="183">
        <v>0</v>
      </c>
      <c r="AM142" s="83">
        <f t="shared" si="77"/>
        <v>0</v>
      </c>
      <c r="AN142" s="150">
        <v>1</v>
      </c>
      <c r="AO142" s="162">
        <v>1</v>
      </c>
      <c r="AP142" s="83">
        <f t="shared" si="78"/>
        <v>0</v>
      </c>
      <c r="AQ142" s="150">
        <v>2</v>
      </c>
      <c r="AR142" s="162">
        <v>1</v>
      </c>
      <c r="AS142" s="83">
        <f t="shared" si="79"/>
        <v>0</v>
      </c>
      <c r="AT142" s="150">
        <v>1</v>
      </c>
      <c r="AU142" s="183">
        <v>2</v>
      </c>
      <c r="AV142" s="83">
        <f t="shared" si="80"/>
        <v>0</v>
      </c>
      <c r="AW142" s="150">
        <v>2</v>
      </c>
      <c r="AX142" s="183">
        <v>1</v>
      </c>
      <c r="AY142" s="83">
        <f t="shared" si="81"/>
        <v>0</v>
      </c>
      <c r="AZ142" s="150">
        <v>2</v>
      </c>
      <c r="BA142" s="162">
        <v>1</v>
      </c>
      <c r="BB142" s="83">
        <f t="shared" si="82"/>
        <v>0</v>
      </c>
      <c r="BC142" s="150">
        <v>2</v>
      </c>
      <c r="BD142" s="183">
        <v>2</v>
      </c>
      <c r="BE142" s="83">
        <f t="shared" si="83"/>
        <v>0</v>
      </c>
      <c r="BF142" s="184">
        <v>1</v>
      </c>
      <c r="BG142" s="185">
        <v>0</v>
      </c>
      <c r="BH142" s="83">
        <f t="shared" si="84"/>
        <v>0</v>
      </c>
      <c r="BI142" s="150">
        <v>0</v>
      </c>
      <c r="BJ142" s="162">
        <v>2</v>
      </c>
      <c r="BK142" s="83">
        <f t="shared" si="85"/>
        <v>0</v>
      </c>
      <c r="BL142" s="150">
        <v>3</v>
      </c>
      <c r="BM142" s="162">
        <v>1</v>
      </c>
      <c r="BN142" s="83">
        <f t="shared" si="86"/>
        <v>0</v>
      </c>
      <c r="BO142" s="150">
        <v>1</v>
      </c>
      <c r="BP142" s="183">
        <v>2</v>
      </c>
      <c r="BQ142" s="83">
        <f t="shared" si="87"/>
        <v>0</v>
      </c>
      <c r="BR142" s="150">
        <v>2</v>
      </c>
      <c r="BS142" s="183">
        <v>2</v>
      </c>
      <c r="BT142" s="83">
        <f t="shared" si="88"/>
        <v>0</v>
      </c>
      <c r="BU142" s="150">
        <v>2</v>
      </c>
      <c r="BV142" s="162">
        <v>1</v>
      </c>
      <c r="BW142" s="83">
        <f t="shared" si="89"/>
        <v>0</v>
      </c>
      <c r="BX142" s="191">
        <v>1</v>
      </c>
      <c r="BY142" s="167">
        <v>1</v>
      </c>
      <c r="BZ142" s="83">
        <f t="shared" si="90"/>
        <v>0</v>
      </c>
      <c r="CA142" s="150">
        <v>2</v>
      </c>
      <c r="CB142" s="162">
        <v>1</v>
      </c>
      <c r="CC142" s="83">
        <f t="shared" si="91"/>
        <v>0</v>
      </c>
      <c r="CD142" s="150">
        <v>1</v>
      </c>
      <c r="CE142" s="183">
        <v>1</v>
      </c>
      <c r="CF142" s="83">
        <f t="shared" si="92"/>
        <v>0</v>
      </c>
      <c r="CG142" s="150">
        <v>0</v>
      </c>
      <c r="CH142" s="162">
        <v>1</v>
      </c>
      <c r="CI142" s="83">
        <f t="shared" si="93"/>
        <v>0</v>
      </c>
      <c r="CJ142" s="188">
        <v>1</v>
      </c>
      <c r="CK142" s="189">
        <v>1</v>
      </c>
      <c r="CL142" s="83">
        <f t="shared" si="94"/>
        <v>0</v>
      </c>
      <c r="CM142" s="150">
        <v>1</v>
      </c>
      <c r="CN142" s="183">
        <v>0</v>
      </c>
      <c r="CO142" s="83">
        <f t="shared" si="95"/>
        <v>0</v>
      </c>
      <c r="CP142" s="150">
        <v>2</v>
      </c>
      <c r="CQ142" s="162">
        <v>1</v>
      </c>
      <c r="CR142" s="83">
        <f t="shared" si="96"/>
        <v>0</v>
      </c>
      <c r="CS142" s="150">
        <v>1</v>
      </c>
      <c r="CT142" s="162">
        <v>1</v>
      </c>
      <c r="CU142" s="163">
        <f t="shared" si="97"/>
        <v>0</v>
      </c>
    </row>
    <row r="143" spans="1:99" ht="12.75" customHeight="1">
      <c r="A143" s="7">
        <f t="shared" si="98"/>
        <v>16</v>
      </c>
      <c r="B143" s="220"/>
      <c r="C143" s="79" t="e">
        <f t="shared" si="69"/>
        <v>#N/A</v>
      </c>
      <c r="D143" s="95" t="s">
        <v>77</v>
      </c>
      <c r="E143" s="170" t="s">
        <v>109</v>
      </c>
      <c r="F143" s="149"/>
      <c r="G143" s="111"/>
      <c r="H143" s="108">
        <f t="shared" si="67"/>
        <v>5</v>
      </c>
      <c r="I143" s="1">
        <f t="shared" si="68"/>
        <v>12</v>
      </c>
      <c r="J143" s="223"/>
      <c r="P143" s="149">
        <v>1</v>
      </c>
      <c r="Q143" s="178">
        <v>3</v>
      </c>
      <c r="R143" s="80">
        <f t="shared" si="70"/>
        <v>0</v>
      </c>
      <c r="S143" s="149">
        <v>2</v>
      </c>
      <c r="T143" s="178">
        <v>1</v>
      </c>
      <c r="U143" s="80">
        <f t="shared" si="71"/>
        <v>0</v>
      </c>
      <c r="V143" s="149">
        <v>1</v>
      </c>
      <c r="W143" s="178">
        <v>1</v>
      </c>
      <c r="X143" s="80">
        <f t="shared" si="72"/>
        <v>0</v>
      </c>
      <c r="Y143" s="149">
        <v>1</v>
      </c>
      <c r="Z143" s="178">
        <v>1</v>
      </c>
      <c r="AA143" s="80">
        <f t="shared" si="73"/>
        <v>0</v>
      </c>
      <c r="AB143" s="149">
        <v>2</v>
      </c>
      <c r="AC143" s="178">
        <v>1</v>
      </c>
      <c r="AD143" s="80">
        <f t="shared" si="74"/>
        <v>0</v>
      </c>
      <c r="AE143" s="149">
        <v>2</v>
      </c>
      <c r="AF143" s="178">
        <v>1</v>
      </c>
      <c r="AG143" s="80">
        <f t="shared" si="75"/>
        <v>0</v>
      </c>
      <c r="AH143" s="149">
        <v>1</v>
      </c>
      <c r="AI143" s="178">
        <v>0</v>
      </c>
      <c r="AJ143" s="80">
        <f t="shared" si="76"/>
        <v>0</v>
      </c>
      <c r="AK143" s="149">
        <v>3</v>
      </c>
      <c r="AL143" s="178">
        <v>1</v>
      </c>
      <c r="AM143" s="80">
        <f t="shared" si="77"/>
        <v>0</v>
      </c>
      <c r="AN143" s="149">
        <v>2</v>
      </c>
      <c r="AO143" s="160">
        <v>1</v>
      </c>
      <c r="AP143" s="80">
        <f t="shared" si="78"/>
        <v>0</v>
      </c>
      <c r="AQ143" s="149">
        <v>2</v>
      </c>
      <c r="AR143" s="160">
        <v>1</v>
      </c>
      <c r="AS143" s="80">
        <f t="shared" si="79"/>
        <v>0</v>
      </c>
      <c r="AT143" s="149">
        <v>2</v>
      </c>
      <c r="AU143" s="178">
        <v>1</v>
      </c>
      <c r="AV143" s="80">
        <f t="shared" si="80"/>
        <v>0</v>
      </c>
      <c r="AW143" s="149">
        <v>2</v>
      </c>
      <c r="AX143" s="178">
        <v>1</v>
      </c>
      <c r="AY143" s="80">
        <f t="shared" si="81"/>
        <v>0</v>
      </c>
      <c r="AZ143" s="149">
        <v>2</v>
      </c>
      <c r="BA143" s="160">
        <v>1</v>
      </c>
      <c r="BB143" s="80">
        <f t="shared" si="82"/>
        <v>0</v>
      </c>
      <c r="BC143" s="149">
        <v>3</v>
      </c>
      <c r="BD143" s="178">
        <v>1</v>
      </c>
      <c r="BE143" s="80">
        <f t="shared" si="83"/>
        <v>0</v>
      </c>
      <c r="BF143" s="179">
        <v>1</v>
      </c>
      <c r="BG143" s="180">
        <v>0</v>
      </c>
      <c r="BH143" s="80">
        <f t="shared" si="84"/>
        <v>0</v>
      </c>
      <c r="BI143" s="149">
        <v>2</v>
      </c>
      <c r="BJ143" s="160">
        <v>0</v>
      </c>
      <c r="BK143" s="80">
        <f t="shared" si="85"/>
        <v>0</v>
      </c>
      <c r="BL143" s="149">
        <v>1</v>
      </c>
      <c r="BM143" s="160">
        <v>1</v>
      </c>
      <c r="BN143" s="80">
        <f t="shared" si="86"/>
        <v>0</v>
      </c>
      <c r="BO143" s="149">
        <v>2</v>
      </c>
      <c r="BP143" s="178">
        <v>1</v>
      </c>
      <c r="BQ143" s="80">
        <f t="shared" si="87"/>
        <v>0</v>
      </c>
      <c r="BR143" s="149">
        <v>3</v>
      </c>
      <c r="BS143" s="178">
        <v>1</v>
      </c>
      <c r="BT143" s="80">
        <f t="shared" si="88"/>
        <v>0</v>
      </c>
      <c r="BU143" s="149">
        <v>2</v>
      </c>
      <c r="BV143" s="160">
        <v>1</v>
      </c>
      <c r="BW143" s="80">
        <f t="shared" si="89"/>
        <v>0</v>
      </c>
      <c r="BX143" s="190">
        <v>1</v>
      </c>
      <c r="BY143" s="160">
        <v>0</v>
      </c>
      <c r="BZ143" s="80">
        <f t="shared" si="90"/>
        <v>0</v>
      </c>
      <c r="CA143" s="149">
        <v>3</v>
      </c>
      <c r="CB143" s="160">
        <v>1</v>
      </c>
      <c r="CC143" s="80">
        <f t="shared" si="91"/>
        <v>0</v>
      </c>
      <c r="CD143" s="149">
        <v>1</v>
      </c>
      <c r="CE143" s="178">
        <v>2</v>
      </c>
      <c r="CF143" s="80">
        <f t="shared" si="92"/>
        <v>0</v>
      </c>
      <c r="CG143" s="149">
        <v>4</v>
      </c>
      <c r="CH143" s="160">
        <v>0</v>
      </c>
      <c r="CI143" s="80">
        <f t="shared" si="93"/>
        <v>0</v>
      </c>
      <c r="CJ143" s="149">
        <v>2</v>
      </c>
      <c r="CK143" s="160">
        <v>1</v>
      </c>
      <c r="CL143" s="80">
        <f t="shared" si="94"/>
        <v>0</v>
      </c>
      <c r="CM143" s="149">
        <v>1</v>
      </c>
      <c r="CN143" s="178">
        <v>1</v>
      </c>
      <c r="CO143" s="80">
        <f t="shared" si="95"/>
        <v>0</v>
      </c>
      <c r="CP143" s="149">
        <v>2</v>
      </c>
      <c r="CQ143" s="160">
        <v>1</v>
      </c>
      <c r="CR143" s="80">
        <f t="shared" si="96"/>
        <v>0</v>
      </c>
      <c r="CS143" s="149">
        <v>1</v>
      </c>
      <c r="CT143" s="160">
        <v>2</v>
      </c>
      <c r="CU143" s="161">
        <f t="shared" si="97"/>
        <v>0</v>
      </c>
    </row>
    <row r="144" spans="1:99" ht="12.75" customHeight="1">
      <c r="A144" s="7">
        <f t="shared" si="98"/>
        <v>16</v>
      </c>
      <c r="B144" s="220"/>
      <c r="C144" s="81" t="e">
        <f t="shared" si="69"/>
        <v>#N/A</v>
      </c>
      <c r="D144" s="96" t="s">
        <v>81</v>
      </c>
      <c r="E144" s="171" t="s">
        <v>68</v>
      </c>
      <c r="F144" s="150"/>
      <c r="G144" s="156"/>
      <c r="H144" s="109">
        <f t="shared" si="67"/>
        <v>7</v>
      </c>
      <c r="I144" s="82">
        <f t="shared" si="68"/>
        <v>1</v>
      </c>
      <c r="J144" s="223"/>
      <c r="P144" s="150">
        <v>1</v>
      </c>
      <c r="Q144" s="183">
        <v>3</v>
      </c>
      <c r="R144" s="83">
        <f t="shared" si="70"/>
        <v>0</v>
      </c>
      <c r="S144" s="150">
        <v>1</v>
      </c>
      <c r="T144" s="183">
        <v>2</v>
      </c>
      <c r="U144" s="83">
        <f t="shared" si="71"/>
        <v>0</v>
      </c>
      <c r="V144" s="150">
        <v>1</v>
      </c>
      <c r="W144" s="183">
        <v>2</v>
      </c>
      <c r="X144" s="83">
        <f t="shared" si="72"/>
        <v>0</v>
      </c>
      <c r="Y144" s="150">
        <v>0</v>
      </c>
      <c r="Z144" s="183">
        <v>1</v>
      </c>
      <c r="AA144" s="83">
        <f t="shared" si="73"/>
        <v>0</v>
      </c>
      <c r="AB144" s="150">
        <v>1</v>
      </c>
      <c r="AC144" s="183">
        <v>2</v>
      </c>
      <c r="AD144" s="83">
        <f t="shared" si="74"/>
        <v>0</v>
      </c>
      <c r="AE144" s="150">
        <v>0</v>
      </c>
      <c r="AF144" s="183">
        <v>2</v>
      </c>
      <c r="AG144" s="83">
        <f t="shared" si="75"/>
        <v>0</v>
      </c>
      <c r="AH144" s="150">
        <v>1</v>
      </c>
      <c r="AI144" s="183">
        <v>2</v>
      </c>
      <c r="AJ144" s="83">
        <f t="shared" si="76"/>
        <v>0</v>
      </c>
      <c r="AK144" s="150">
        <v>1</v>
      </c>
      <c r="AL144" s="183">
        <v>2</v>
      </c>
      <c r="AM144" s="83">
        <f t="shared" si="77"/>
        <v>0</v>
      </c>
      <c r="AN144" s="150">
        <v>1</v>
      </c>
      <c r="AO144" s="162">
        <v>3</v>
      </c>
      <c r="AP144" s="83">
        <f t="shared" si="78"/>
        <v>0</v>
      </c>
      <c r="AQ144" s="150">
        <v>0</v>
      </c>
      <c r="AR144" s="162">
        <v>3</v>
      </c>
      <c r="AS144" s="83">
        <f t="shared" si="79"/>
        <v>0</v>
      </c>
      <c r="AT144" s="150">
        <v>1</v>
      </c>
      <c r="AU144" s="183">
        <v>2</v>
      </c>
      <c r="AV144" s="83">
        <f t="shared" si="80"/>
        <v>0</v>
      </c>
      <c r="AW144" s="150">
        <v>0</v>
      </c>
      <c r="AX144" s="183">
        <v>3</v>
      </c>
      <c r="AY144" s="83">
        <f t="shared" si="81"/>
        <v>0</v>
      </c>
      <c r="AZ144" s="150">
        <v>0</v>
      </c>
      <c r="BA144" s="162">
        <v>3</v>
      </c>
      <c r="BB144" s="83">
        <f t="shared" si="82"/>
        <v>0</v>
      </c>
      <c r="BC144" s="150">
        <v>1</v>
      </c>
      <c r="BD144" s="183">
        <v>3</v>
      </c>
      <c r="BE144" s="83">
        <f t="shared" si="83"/>
        <v>0</v>
      </c>
      <c r="BF144" s="184">
        <v>2</v>
      </c>
      <c r="BG144" s="185">
        <v>3</v>
      </c>
      <c r="BH144" s="83">
        <f t="shared" si="84"/>
        <v>0</v>
      </c>
      <c r="BI144" s="150">
        <v>1</v>
      </c>
      <c r="BJ144" s="162">
        <v>3</v>
      </c>
      <c r="BK144" s="83">
        <f t="shared" si="85"/>
        <v>0</v>
      </c>
      <c r="BL144" s="150">
        <v>1</v>
      </c>
      <c r="BM144" s="162">
        <v>2</v>
      </c>
      <c r="BN144" s="83">
        <f t="shared" si="86"/>
        <v>0</v>
      </c>
      <c r="BO144" s="150">
        <v>0</v>
      </c>
      <c r="BP144" s="183">
        <v>2</v>
      </c>
      <c r="BQ144" s="83">
        <f t="shared" si="87"/>
        <v>0</v>
      </c>
      <c r="BR144" s="150">
        <v>1</v>
      </c>
      <c r="BS144" s="183">
        <v>3</v>
      </c>
      <c r="BT144" s="83">
        <f t="shared" si="88"/>
        <v>0</v>
      </c>
      <c r="BU144" s="150">
        <v>2</v>
      </c>
      <c r="BV144" s="162">
        <v>3</v>
      </c>
      <c r="BW144" s="83">
        <f t="shared" si="89"/>
        <v>0</v>
      </c>
      <c r="BX144" s="191">
        <v>1</v>
      </c>
      <c r="BY144" s="167">
        <v>2</v>
      </c>
      <c r="BZ144" s="83">
        <f t="shared" si="90"/>
        <v>0</v>
      </c>
      <c r="CA144" s="150">
        <v>1</v>
      </c>
      <c r="CB144" s="162">
        <v>3</v>
      </c>
      <c r="CC144" s="83">
        <f t="shared" si="91"/>
        <v>0</v>
      </c>
      <c r="CD144" s="150">
        <v>2</v>
      </c>
      <c r="CE144" s="183">
        <v>1</v>
      </c>
      <c r="CF144" s="83">
        <f t="shared" si="92"/>
        <v>0</v>
      </c>
      <c r="CG144" s="150">
        <v>1</v>
      </c>
      <c r="CH144" s="162">
        <v>2</v>
      </c>
      <c r="CI144" s="83">
        <f t="shared" si="93"/>
        <v>0</v>
      </c>
      <c r="CJ144" s="188">
        <v>1</v>
      </c>
      <c r="CK144" s="189">
        <v>1</v>
      </c>
      <c r="CL144" s="83">
        <f t="shared" si="94"/>
        <v>0</v>
      </c>
      <c r="CM144" s="150">
        <v>0</v>
      </c>
      <c r="CN144" s="183">
        <v>1</v>
      </c>
      <c r="CO144" s="83">
        <f t="shared" si="95"/>
        <v>0</v>
      </c>
      <c r="CP144" s="150">
        <v>1</v>
      </c>
      <c r="CQ144" s="162">
        <v>2</v>
      </c>
      <c r="CR144" s="83">
        <f t="shared" si="96"/>
        <v>0</v>
      </c>
      <c r="CS144" s="150">
        <v>1</v>
      </c>
      <c r="CT144" s="162">
        <v>3</v>
      </c>
      <c r="CU144" s="163">
        <f t="shared" si="97"/>
        <v>0</v>
      </c>
    </row>
    <row r="145" spans="1:99" ht="12.75" customHeight="1">
      <c r="A145" s="7">
        <f t="shared" si="98"/>
        <v>16</v>
      </c>
      <c r="B145" s="220"/>
      <c r="C145" s="79" t="e">
        <f t="shared" si="69"/>
        <v>#N/A</v>
      </c>
      <c r="D145" s="95" t="s">
        <v>110</v>
      </c>
      <c r="E145" s="170" t="s">
        <v>79</v>
      </c>
      <c r="F145" s="149"/>
      <c r="G145" s="111"/>
      <c r="H145" s="108">
        <f t="shared" si="67"/>
        <v>15</v>
      </c>
      <c r="I145" s="1">
        <f t="shared" si="68"/>
        <v>2</v>
      </c>
      <c r="J145" s="223"/>
      <c r="P145" s="149">
        <v>1</v>
      </c>
      <c r="Q145" s="178">
        <v>3</v>
      </c>
      <c r="R145" s="80">
        <f t="shared" si="70"/>
        <v>0</v>
      </c>
      <c r="S145" s="149">
        <v>2</v>
      </c>
      <c r="T145" s="178">
        <v>0</v>
      </c>
      <c r="U145" s="80">
        <f t="shared" si="71"/>
        <v>0</v>
      </c>
      <c r="V145" s="149">
        <v>1</v>
      </c>
      <c r="W145" s="178">
        <v>1</v>
      </c>
      <c r="X145" s="80">
        <f t="shared" si="72"/>
        <v>0</v>
      </c>
      <c r="Y145" s="149">
        <v>1</v>
      </c>
      <c r="Z145" s="178">
        <v>0</v>
      </c>
      <c r="AA145" s="80">
        <f t="shared" si="73"/>
        <v>0</v>
      </c>
      <c r="AB145" s="149">
        <v>2</v>
      </c>
      <c r="AC145" s="178">
        <v>1</v>
      </c>
      <c r="AD145" s="80">
        <f t="shared" si="74"/>
        <v>0</v>
      </c>
      <c r="AE145" s="149">
        <v>1</v>
      </c>
      <c r="AF145" s="178">
        <v>2</v>
      </c>
      <c r="AG145" s="80">
        <f t="shared" si="75"/>
        <v>0</v>
      </c>
      <c r="AH145" s="149">
        <v>2</v>
      </c>
      <c r="AI145" s="178">
        <v>1</v>
      </c>
      <c r="AJ145" s="80">
        <f t="shared" si="76"/>
        <v>0</v>
      </c>
      <c r="AK145" s="149">
        <v>1</v>
      </c>
      <c r="AL145" s="178">
        <v>1</v>
      </c>
      <c r="AM145" s="80">
        <f t="shared" si="77"/>
        <v>0</v>
      </c>
      <c r="AN145" s="149">
        <v>2</v>
      </c>
      <c r="AO145" s="160">
        <v>2</v>
      </c>
      <c r="AP145" s="80">
        <f t="shared" si="78"/>
        <v>0</v>
      </c>
      <c r="AQ145" s="149">
        <v>1</v>
      </c>
      <c r="AR145" s="160">
        <v>0</v>
      </c>
      <c r="AS145" s="80">
        <f t="shared" si="79"/>
        <v>0</v>
      </c>
      <c r="AT145" s="149">
        <v>2</v>
      </c>
      <c r="AU145" s="178">
        <v>2</v>
      </c>
      <c r="AV145" s="80">
        <f t="shared" si="80"/>
        <v>0</v>
      </c>
      <c r="AW145" s="149">
        <v>1</v>
      </c>
      <c r="AX145" s="178">
        <v>0</v>
      </c>
      <c r="AY145" s="80">
        <f t="shared" si="81"/>
        <v>0</v>
      </c>
      <c r="AZ145" s="149">
        <v>1</v>
      </c>
      <c r="BA145" s="160">
        <v>0</v>
      </c>
      <c r="BB145" s="80">
        <f t="shared" si="82"/>
        <v>0</v>
      </c>
      <c r="BC145" s="149">
        <v>3</v>
      </c>
      <c r="BD145" s="178">
        <v>1</v>
      </c>
      <c r="BE145" s="80">
        <f t="shared" si="83"/>
        <v>0</v>
      </c>
      <c r="BF145" s="179">
        <v>2</v>
      </c>
      <c r="BG145" s="180">
        <v>2</v>
      </c>
      <c r="BH145" s="80">
        <f t="shared" si="84"/>
        <v>0</v>
      </c>
      <c r="BI145" s="149">
        <v>1</v>
      </c>
      <c r="BJ145" s="160">
        <v>1</v>
      </c>
      <c r="BK145" s="80">
        <f t="shared" si="85"/>
        <v>0</v>
      </c>
      <c r="BL145" s="149">
        <v>1</v>
      </c>
      <c r="BM145" s="160">
        <v>1</v>
      </c>
      <c r="BN145" s="80">
        <f t="shared" si="86"/>
        <v>0</v>
      </c>
      <c r="BO145" s="149">
        <v>1</v>
      </c>
      <c r="BP145" s="178">
        <v>2</v>
      </c>
      <c r="BQ145" s="80">
        <f t="shared" si="87"/>
        <v>0</v>
      </c>
      <c r="BR145" s="149">
        <v>3</v>
      </c>
      <c r="BS145" s="178">
        <v>1</v>
      </c>
      <c r="BT145" s="80">
        <f t="shared" si="88"/>
        <v>0</v>
      </c>
      <c r="BU145" s="149">
        <v>2</v>
      </c>
      <c r="BV145" s="160">
        <v>1</v>
      </c>
      <c r="BW145" s="80">
        <f t="shared" si="89"/>
        <v>0</v>
      </c>
      <c r="BX145" s="190">
        <v>2</v>
      </c>
      <c r="BY145" s="160">
        <v>1</v>
      </c>
      <c r="BZ145" s="80">
        <f t="shared" si="90"/>
        <v>0</v>
      </c>
      <c r="CA145" s="149">
        <v>1</v>
      </c>
      <c r="CB145" s="160">
        <v>2</v>
      </c>
      <c r="CC145" s="80">
        <f t="shared" si="91"/>
        <v>0</v>
      </c>
      <c r="CD145" s="149">
        <v>0</v>
      </c>
      <c r="CE145" s="178">
        <v>0</v>
      </c>
      <c r="CF145" s="80">
        <f t="shared" si="92"/>
        <v>0</v>
      </c>
      <c r="CG145" s="149">
        <v>0</v>
      </c>
      <c r="CH145" s="160">
        <v>0</v>
      </c>
      <c r="CI145" s="80">
        <f t="shared" si="93"/>
        <v>0</v>
      </c>
      <c r="CJ145" s="149">
        <v>1</v>
      </c>
      <c r="CK145" s="160">
        <v>1</v>
      </c>
      <c r="CL145" s="80">
        <f t="shared" si="94"/>
        <v>0</v>
      </c>
      <c r="CM145" s="149">
        <v>0</v>
      </c>
      <c r="CN145" s="178">
        <v>1</v>
      </c>
      <c r="CO145" s="80">
        <f t="shared" si="95"/>
        <v>0</v>
      </c>
      <c r="CP145" s="149">
        <v>1</v>
      </c>
      <c r="CQ145" s="160">
        <v>2</v>
      </c>
      <c r="CR145" s="80">
        <f t="shared" si="96"/>
        <v>0</v>
      </c>
      <c r="CS145" s="149">
        <v>3</v>
      </c>
      <c r="CT145" s="160">
        <v>1</v>
      </c>
      <c r="CU145" s="161">
        <f t="shared" si="97"/>
        <v>0</v>
      </c>
    </row>
    <row r="146" spans="1:99" ht="13.5" customHeight="1">
      <c r="A146" s="7">
        <f t="shared" si="98"/>
        <v>16</v>
      </c>
      <c r="B146" s="221"/>
      <c r="C146" s="84" t="e">
        <f t="shared" si="69"/>
        <v>#N/A</v>
      </c>
      <c r="D146" s="97" t="s">
        <v>108</v>
      </c>
      <c r="E146" s="107" t="s">
        <v>74</v>
      </c>
      <c r="F146" s="151"/>
      <c r="G146" s="157"/>
      <c r="H146" s="110">
        <f t="shared" si="67"/>
        <v>8</v>
      </c>
      <c r="I146" s="85">
        <f t="shared" si="68"/>
        <v>18</v>
      </c>
      <c r="J146" s="224"/>
      <c r="K146" s="86"/>
      <c r="L146" s="86"/>
      <c r="M146" s="86"/>
      <c r="N146" s="86"/>
      <c r="O146" s="86"/>
      <c r="P146" s="151">
        <v>1</v>
      </c>
      <c r="Q146" s="153">
        <v>3</v>
      </c>
      <c r="R146" s="87">
        <f t="shared" si="70"/>
        <v>0</v>
      </c>
      <c r="S146" s="151">
        <v>1</v>
      </c>
      <c r="T146" s="153">
        <v>3</v>
      </c>
      <c r="U146" s="87">
        <f t="shared" si="71"/>
        <v>0</v>
      </c>
      <c r="V146" s="151">
        <v>1</v>
      </c>
      <c r="W146" s="153">
        <v>2</v>
      </c>
      <c r="X146" s="87">
        <f t="shared" si="72"/>
        <v>0</v>
      </c>
      <c r="Y146" s="151">
        <v>0</v>
      </c>
      <c r="Z146" s="153">
        <v>0</v>
      </c>
      <c r="AA146" s="87">
        <f t="shared" si="73"/>
        <v>0</v>
      </c>
      <c r="AB146" s="151">
        <v>1</v>
      </c>
      <c r="AC146" s="153">
        <v>3</v>
      </c>
      <c r="AD146" s="87">
        <f t="shared" si="74"/>
        <v>0</v>
      </c>
      <c r="AE146" s="151">
        <v>0</v>
      </c>
      <c r="AF146" s="153">
        <v>2</v>
      </c>
      <c r="AG146" s="87">
        <f t="shared" si="75"/>
        <v>0</v>
      </c>
      <c r="AH146" s="151">
        <v>1</v>
      </c>
      <c r="AI146" s="153">
        <v>2</v>
      </c>
      <c r="AJ146" s="87">
        <f t="shared" si="76"/>
        <v>0</v>
      </c>
      <c r="AK146" s="151">
        <v>2</v>
      </c>
      <c r="AL146" s="153">
        <v>1</v>
      </c>
      <c r="AM146" s="87">
        <f t="shared" si="77"/>
        <v>0</v>
      </c>
      <c r="AN146" s="151">
        <v>1</v>
      </c>
      <c r="AO146" s="153">
        <v>2</v>
      </c>
      <c r="AP146" s="87">
        <f t="shared" si="78"/>
        <v>0</v>
      </c>
      <c r="AQ146" s="151">
        <v>0</v>
      </c>
      <c r="AR146" s="153">
        <v>2</v>
      </c>
      <c r="AS146" s="87">
        <f t="shared" si="79"/>
        <v>0</v>
      </c>
      <c r="AT146" s="151">
        <v>0</v>
      </c>
      <c r="AU146" s="153">
        <v>2</v>
      </c>
      <c r="AV146" s="87">
        <f t="shared" si="80"/>
        <v>0</v>
      </c>
      <c r="AW146" s="151">
        <v>0</v>
      </c>
      <c r="AX146" s="153">
        <v>2</v>
      </c>
      <c r="AY146" s="87">
        <f t="shared" si="81"/>
        <v>0</v>
      </c>
      <c r="AZ146" s="151">
        <v>0</v>
      </c>
      <c r="BA146" s="153">
        <v>2</v>
      </c>
      <c r="BB146" s="87">
        <f t="shared" si="82"/>
        <v>0</v>
      </c>
      <c r="BC146" s="151">
        <v>2</v>
      </c>
      <c r="BD146" s="153">
        <v>1</v>
      </c>
      <c r="BE146" s="87">
        <f t="shared" si="83"/>
        <v>0</v>
      </c>
      <c r="BF146" s="192">
        <v>1</v>
      </c>
      <c r="BG146" s="193">
        <v>4</v>
      </c>
      <c r="BH146" s="87">
        <f t="shared" si="84"/>
        <v>0</v>
      </c>
      <c r="BI146" s="151">
        <v>1</v>
      </c>
      <c r="BJ146" s="153">
        <v>3</v>
      </c>
      <c r="BK146" s="87">
        <f t="shared" si="85"/>
        <v>0</v>
      </c>
      <c r="BL146" s="151">
        <v>1</v>
      </c>
      <c r="BM146" s="153">
        <v>2</v>
      </c>
      <c r="BN146" s="87">
        <f t="shared" si="86"/>
        <v>0</v>
      </c>
      <c r="BO146" s="151">
        <v>0</v>
      </c>
      <c r="BP146" s="153">
        <v>2</v>
      </c>
      <c r="BQ146" s="87">
        <f t="shared" si="87"/>
        <v>0</v>
      </c>
      <c r="BR146" s="151">
        <v>2</v>
      </c>
      <c r="BS146" s="153">
        <v>1</v>
      </c>
      <c r="BT146" s="87">
        <f t="shared" si="88"/>
        <v>0</v>
      </c>
      <c r="BU146" s="151">
        <v>2</v>
      </c>
      <c r="BV146" s="153">
        <v>1</v>
      </c>
      <c r="BW146" s="87">
        <f t="shared" si="89"/>
        <v>0</v>
      </c>
      <c r="BX146" s="198">
        <v>1</v>
      </c>
      <c r="BY146" s="101">
        <v>2</v>
      </c>
      <c r="BZ146" s="87">
        <f t="shared" si="90"/>
        <v>0</v>
      </c>
      <c r="CA146" s="151">
        <v>2</v>
      </c>
      <c r="CB146" s="153">
        <v>2</v>
      </c>
      <c r="CC146" s="87">
        <f t="shared" si="91"/>
        <v>0</v>
      </c>
      <c r="CD146" s="151">
        <v>1</v>
      </c>
      <c r="CE146" s="153">
        <v>0</v>
      </c>
      <c r="CF146" s="87">
        <f t="shared" si="92"/>
        <v>0</v>
      </c>
      <c r="CG146" s="151">
        <v>0</v>
      </c>
      <c r="CH146" s="153">
        <v>2</v>
      </c>
      <c r="CI146" s="87">
        <f t="shared" si="93"/>
        <v>0</v>
      </c>
      <c r="CJ146" s="196">
        <v>1</v>
      </c>
      <c r="CK146" s="197">
        <v>2</v>
      </c>
      <c r="CL146" s="87">
        <f t="shared" si="94"/>
        <v>0</v>
      </c>
      <c r="CM146" s="151">
        <v>0</v>
      </c>
      <c r="CN146" s="153">
        <v>2</v>
      </c>
      <c r="CO146" s="87">
        <f t="shared" si="95"/>
        <v>0</v>
      </c>
      <c r="CP146" s="151">
        <v>1</v>
      </c>
      <c r="CQ146" s="153">
        <v>2</v>
      </c>
      <c r="CR146" s="87">
        <f t="shared" si="96"/>
        <v>0</v>
      </c>
      <c r="CS146" s="151">
        <v>1</v>
      </c>
      <c r="CT146" s="153">
        <v>2</v>
      </c>
      <c r="CU146" s="164">
        <f t="shared" si="97"/>
        <v>0</v>
      </c>
    </row>
    <row r="147" spans="1:99" ht="12.75" customHeight="1">
      <c r="A147" s="7">
        <f t="shared" si="98"/>
        <v>17</v>
      </c>
      <c r="B147" s="231">
        <v>17</v>
      </c>
      <c r="C147" s="141" t="e">
        <f t="shared" si="69"/>
        <v>#N/A</v>
      </c>
      <c r="D147" s="96" t="s">
        <v>68</v>
      </c>
      <c r="E147" s="117" t="s">
        <v>76</v>
      </c>
      <c r="F147" s="150"/>
      <c r="G147" s="156"/>
      <c r="H147" s="118">
        <f t="shared" si="67"/>
        <v>1</v>
      </c>
      <c r="I147" s="119">
        <f t="shared" si="68"/>
        <v>6</v>
      </c>
      <c r="J147" s="222" t="str">
        <f>IF(SUM(H147:I155)&lt;&gt;171,"F e h l e r","")</f>
        <v/>
      </c>
      <c r="K147" s="115"/>
      <c r="L147" s="115"/>
      <c r="M147" s="115"/>
      <c r="N147" s="115"/>
      <c r="O147" s="115"/>
      <c r="P147" s="150">
        <v>1</v>
      </c>
      <c r="Q147" s="183">
        <v>3</v>
      </c>
      <c r="R147" s="120">
        <f t="shared" si="70"/>
        <v>0</v>
      </c>
      <c r="S147" s="150">
        <v>2</v>
      </c>
      <c r="T147" s="183">
        <v>1</v>
      </c>
      <c r="U147" s="120">
        <f t="shared" si="71"/>
        <v>0</v>
      </c>
      <c r="V147" s="150">
        <v>3</v>
      </c>
      <c r="W147" s="183">
        <v>0</v>
      </c>
      <c r="X147" s="120">
        <f t="shared" si="72"/>
        <v>0</v>
      </c>
      <c r="Y147" s="150">
        <v>1</v>
      </c>
      <c r="Z147" s="183">
        <v>0</v>
      </c>
      <c r="AA147" s="120">
        <f t="shared" si="73"/>
        <v>0</v>
      </c>
      <c r="AB147" s="150">
        <v>3</v>
      </c>
      <c r="AC147" s="183">
        <v>1</v>
      </c>
      <c r="AD147" s="120">
        <f t="shared" si="74"/>
        <v>0</v>
      </c>
      <c r="AE147" s="150">
        <v>2</v>
      </c>
      <c r="AF147" s="183">
        <v>1</v>
      </c>
      <c r="AG147" s="120">
        <f t="shared" si="75"/>
        <v>0</v>
      </c>
      <c r="AH147" s="150">
        <v>3</v>
      </c>
      <c r="AI147" s="183">
        <v>2</v>
      </c>
      <c r="AJ147" s="120">
        <f t="shared" si="76"/>
        <v>0</v>
      </c>
      <c r="AK147" s="150">
        <v>3</v>
      </c>
      <c r="AL147" s="183">
        <v>1</v>
      </c>
      <c r="AM147" s="120">
        <f t="shared" si="77"/>
        <v>0</v>
      </c>
      <c r="AN147" s="150">
        <v>2</v>
      </c>
      <c r="AO147" s="162">
        <v>0</v>
      </c>
      <c r="AP147" s="120">
        <f t="shared" si="78"/>
        <v>0</v>
      </c>
      <c r="AQ147" s="150">
        <v>3</v>
      </c>
      <c r="AR147" s="162">
        <v>2</v>
      </c>
      <c r="AS147" s="120">
        <f t="shared" si="79"/>
        <v>0</v>
      </c>
      <c r="AT147" s="150">
        <v>4</v>
      </c>
      <c r="AU147" s="183">
        <v>1</v>
      </c>
      <c r="AV147" s="120">
        <f t="shared" si="80"/>
        <v>0</v>
      </c>
      <c r="AW147" s="150">
        <v>3</v>
      </c>
      <c r="AX147" s="183">
        <v>2</v>
      </c>
      <c r="AY147" s="120">
        <f t="shared" si="81"/>
        <v>0</v>
      </c>
      <c r="AZ147" s="150">
        <v>3</v>
      </c>
      <c r="BA147" s="162">
        <v>2</v>
      </c>
      <c r="BB147" s="120">
        <f t="shared" si="82"/>
        <v>0</v>
      </c>
      <c r="BC147" s="150">
        <v>3</v>
      </c>
      <c r="BD147" s="183">
        <v>2</v>
      </c>
      <c r="BE147" s="120">
        <f t="shared" si="83"/>
        <v>0</v>
      </c>
      <c r="BF147" s="184">
        <v>3</v>
      </c>
      <c r="BG147" s="185">
        <v>1</v>
      </c>
      <c r="BH147" s="120">
        <f t="shared" si="84"/>
        <v>0</v>
      </c>
      <c r="BI147" s="150">
        <v>3</v>
      </c>
      <c r="BJ147" s="162">
        <v>1</v>
      </c>
      <c r="BK147" s="120">
        <f t="shared" si="85"/>
        <v>0</v>
      </c>
      <c r="BL147" s="150">
        <v>3</v>
      </c>
      <c r="BM147" s="162">
        <v>0</v>
      </c>
      <c r="BN147" s="120">
        <f t="shared" si="86"/>
        <v>0</v>
      </c>
      <c r="BO147" s="150">
        <v>2</v>
      </c>
      <c r="BP147" s="183">
        <v>1</v>
      </c>
      <c r="BQ147" s="120">
        <f t="shared" si="87"/>
        <v>0</v>
      </c>
      <c r="BR147" s="150">
        <v>3</v>
      </c>
      <c r="BS147" s="183">
        <v>2</v>
      </c>
      <c r="BT147" s="120">
        <f t="shared" si="88"/>
        <v>0</v>
      </c>
      <c r="BU147" s="150">
        <v>2</v>
      </c>
      <c r="BV147" s="162">
        <v>1</v>
      </c>
      <c r="BW147" s="120">
        <f t="shared" si="89"/>
        <v>0</v>
      </c>
      <c r="BX147" s="191">
        <v>2</v>
      </c>
      <c r="BY147" s="167">
        <v>1</v>
      </c>
      <c r="BZ147" s="120">
        <f t="shared" si="90"/>
        <v>0</v>
      </c>
      <c r="CA147" s="150">
        <v>3</v>
      </c>
      <c r="CB147" s="162">
        <v>0</v>
      </c>
      <c r="CC147" s="120">
        <f t="shared" si="91"/>
        <v>0</v>
      </c>
      <c r="CD147" s="150">
        <v>1</v>
      </c>
      <c r="CE147" s="183">
        <v>2</v>
      </c>
      <c r="CF147" s="120">
        <f t="shared" si="92"/>
        <v>0</v>
      </c>
      <c r="CG147" s="150">
        <v>1</v>
      </c>
      <c r="CH147" s="162">
        <v>0</v>
      </c>
      <c r="CI147" s="120">
        <f t="shared" si="93"/>
        <v>0</v>
      </c>
      <c r="CJ147" s="188">
        <v>2</v>
      </c>
      <c r="CK147" s="189">
        <v>1</v>
      </c>
      <c r="CL147" s="120">
        <f t="shared" si="94"/>
        <v>0</v>
      </c>
      <c r="CM147" s="150">
        <v>2</v>
      </c>
      <c r="CN147" s="183">
        <v>1</v>
      </c>
      <c r="CO147" s="120">
        <f t="shared" si="95"/>
        <v>0</v>
      </c>
      <c r="CP147" s="150">
        <v>3</v>
      </c>
      <c r="CQ147" s="162">
        <v>1</v>
      </c>
      <c r="CR147" s="120">
        <f t="shared" si="96"/>
        <v>0</v>
      </c>
      <c r="CS147" s="150">
        <v>3</v>
      </c>
      <c r="CT147" s="162">
        <v>1</v>
      </c>
      <c r="CU147" s="165">
        <f t="shared" si="97"/>
        <v>0</v>
      </c>
    </row>
    <row r="148" spans="1:99" ht="12.75" customHeight="1">
      <c r="A148" s="7">
        <f t="shared" si="98"/>
        <v>17</v>
      </c>
      <c r="B148" s="220"/>
      <c r="C148" s="79" t="e">
        <f t="shared" si="69"/>
        <v>#N/A</v>
      </c>
      <c r="D148" s="95" t="s">
        <v>78</v>
      </c>
      <c r="E148" s="170" t="s">
        <v>72</v>
      </c>
      <c r="F148" s="149"/>
      <c r="G148" s="111"/>
      <c r="H148" s="108">
        <f t="shared" si="67"/>
        <v>4</v>
      </c>
      <c r="I148" s="1">
        <f t="shared" si="68"/>
        <v>9</v>
      </c>
      <c r="J148" s="223"/>
      <c r="P148" s="149">
        <v>1</v>
      </c>
      <c r="Q148" s="178">
        <v>3</v>
      </c>
      <c r="R148" s="80">
        <f t="shared" si="70"/>
        <v>0</v>
      </c>
      <c r="S148" s="149">
        <v>2</v>
      </c>
      <c r="T148" s="178">
        <v>0</v>
      </c>
      <c r="U148" s="80">
        <f t="shared" si="71"/>
        <v>0</v>
      </c>
      <c r="V148" s="149">
        <v>2</v>
      </c>
      <c r="W148" s="178">
        <v>1</v>
      </c>
      <c r="X148" s="80">
        <f t="shared" si="72"/>
        <v>0</v>
      </c>
      <c r="Y148" s="149">
        <v>2</v>
      </c>
      <c r="Z148" s="178">
        <v>0</v>
      </c>
      <c r="AA148" s="80">
        <f t="shared" si="73"/>
        <v>0</v>
      </c>
      <c r="AB148" s="149">
        <v>3</v>
      </c>
      <c r="AC148" s="178">
        <v>1</v>
      </c>
      <c r="AD148" s="80">
        <f t="shared" si="74"/>
        <v>0</v>
      </c>
      <c r="AE148" s="149">
        <v>2</v>
      </c>
      <c r="AF148" s="178">
        <v>1</v>
      </c>
      <c r="AG148" s="80">
        <f t="shared" si="75"/>
        <v>0</v>
      </c>
      <c r="AH148" s="149">
        <v>2</v>
      </c>
      <c r="AI148" s="178">
        <v>1</v>
      </c>
      <c r="AJ148" s="80">
        <f t="shared" si="76"/>
        <v>0</v>
      </c>
      <c r="AK148" s="149">
        <v>2</v>
      </c>
      <c r="AL148" s="178">
        <v>0</v>
      </c>
      <c r="AM148" s="80">
        <f t="shared" si="77"/>
        <v>0</v>
      </c>
      <c r="AN148" s="149">
        <v>3</v>
      </c>
      <c r="AO148" s="160">
        <v>1</v>
      </c>
      <c r="AP148" s="80">
        <f t="shared" si="78"/>
        <v>0</v>
      </c>
      <c r="AQ148" s="149">
        <v>2</v>
      </c>
      <c r="AR148" s="160">
        <v>1</v>
      </c>
      <c r="AS148" s="80">
        <f t="shared" si="79"/>
        <v>0</v>
      </c>
      <c r="AT148" s="149">
        <v>2</v>
      </c>
      <c r="AU148" s="178">
        <v>1</v>
      </c>
      <c r="AV148" s="80">
        <f t="shared" si="80"/>
        <v>0</v>
      </c>
      <c r="AW148" s="149">
        <v>2</v>
      </c>
      <c r="AX148" s="178">
        <v>1</v>
      </c>
      <c r="AY148" s="80">
        <f t="shared" si="81"/>
        <v>0</v>
      </c>
      <c r="AZ148" s="149">
        <v>2</v>
      </c>
      <c r="BA148" s="160">
        <v>1</v>
      </c>
      <c r="BB148" s="80">
        <f t="shared" si="82"/>
        <v>0</v>
      </c>
      <c r="BC148" s="149">
        <v>2</v>
      </c>
      <c r="BD148" s="178">
        <v>1</v>
      </c>
      <c r="BE148" s="80">
        <f t="shared" si="83"/>
        <v>0</v>
      </c>
      <c r="BF148" s="179">
        <v>2</v>
      </c>
      <c r="BG148" s="180">
        <v>1</v>
      </c>
      <c r="BH148" s="80">
        <f t="shared" si="84"/>
        <v>0</v>
      </c>
      <c r="BI148" s="149">
        <v>4</v>
      </c>
      <c r="BJ148" s="160">
        <v>1</v>
      </c>
      <c r="BK148" s="80">
        <f t="shared" si="85"/>
        <v>0</v>
      </c>
      <c r="BL148" s="149">
        <v>2</v>
      </c>
      <c r="BM148" s="160">
        <v>1</v>
      </c>
      <c r="BN148" s="80">
        <f t="shared" si="86"/>
        <v>0</v>
      </c>
      <c r="BO148" s="149">
        <v>2</v>
      </c>
      <c r="BP148" s="178">
        <v>1</v>
      </c>
      <c r="BQ148" s="80">
        <f t="shared" si="87"/>
        <v>0</v>
      </c>
      <c r="BR148" s="149">
        <v>2</v>
      </c>
      <c r="BS148" s="178">
        <v>1</v>
      </c>
      <c r="BT148" s="80">
        <f t="shared" si="88"/>
        <v>0</v>
      </c>
      <c r="BU148" s="149">
        <v>2</v>
      </c>
      <c r="BV148" s="160">
        <v>1</v>
      </c>
      <c r="BW148" s="80">
        <f t="shared" si="89"/>
        <v>0</v>
      </c>
      <c r="BX148" s="190">
        <v>1</v>
      </c>
      <c r="BY148" s="160">
        <v>1</v>
      </c>
      <c r="BZ148" s="80">
        <f t="shared" si="90"/>
        <v>0</v>
      </c>
      <c r="CA148" s="149">
        <v>2</v>
      </c>
      <c r="CB148" s="160">
        <v>2</v>
      </c>
      <c r="CC148" s="80">
        <f t="shared" si="91"/>
        <v>0</v>
      </c>
      <c r="CD148" s="149">
        <v>1</v>
      </c>
      <c r="CE148" s="178">
        <v>3</v>
      </c>
      <c r="CF148" s="80">
        <f t="shared" si="92"/>
        <v>0</v>
      </c>
      <c r="CG148" s="149">
        <v>1</v>
      </c>
      <c r="CH148" s="160">
        <v>0</v>
      </c>
      <c r="CI148" s="80">
        <f t="shared" si="93"/>
        <v>0</v>
      </c>
      <c r="CJ148" s="149">
        <v>2</v>
      </c>
      <c r="CK148" s="160">
        <v>1</v>
      </c>
      <c r="CL148" s="80">
        <f t="shared" si="94"/>
        <v>0</v>
      </c>
      <c r="CM148" s="149">
        <v>2</v>
      </c>
      <c r="CN148" s="178">
        <v>0</v>
      </c>
      <c r="CO148" s="80">
        <f t="shared" si="95"/>
        <v>0</v>
      </c>
      <c r="CP148" s="149">
        <v>2</v>
      </c>
      <c r="CQ148" s="160">
        <v>1</v>
      </c>
      <c r="CR148" s="80">
        <f t="shared" si="96"/>
        <v>0</v>
      </c>
      <c r="CS148" s="149">
        <v>1</v>
      </c>
      <c r="CT148" s="160">
        <v>2</v>
      </c>
      <c r="CU148" s="161">
        <f t="shared" si="97"/>
        <v>0</v>
      </c>
    </row>
    <row r="149" spans="1:99" ht="12.75" customHeight="1">
      <c r="A149" s="7">
        <f t="shared" si="98"/>
        <v>17</v>
      </c>
      <c r="B149" s="220"/>
      <c r="C149" s="81" t="e">
        <f t="shared" si="69"/>
        <v>#N/A</v>
      </c>
      <c r="D149" s="96" t="s">
        <v>70</v>
      </c>
      <c r="E149" s="171" t="s">
        <v>75</v>
      </c>
      <c r="F149" s="150"/>
      <c r="G149" s="156"/>
      <c r="H149" s="109">
        <f t="shared" si="67"/>
        <v>14</v>
      </c>
      <c r="I149" s="82">
        <f t="shared" si="68"/>
        <v>17</v>
      </c>
      <c r="J149" s="223"/>
      <c r="P149" s="150">
        <v>1</v>
      </c>
      <c r="Q149" s="183">
        <v>3</v>
      </c>
      <c r="R149" s="83">
        <f t="shared" si="70"/>
        <v>0</v>
      </c>
      <c r="S149" s="150">
        <v>1</v>
      </c>
      <c r="T149" s="183">
        <v>1</v>
      </c>
      <c r="U149" s="83">
        <f t="shared" si="71"/>
        <v>0</v>
      </c>
      <c r="V149" s="150">
        <v>2</v>
      </c>
      <c r="W149" s="183">
        <v>1</v>
      </c>
      <c r="X149" s="83">
        <f t="shared" si="72"/>
        <v>0</v>
      </c>
      <c r="Y149" s="150">
        <v>0</v>
      </c>
      <c r="Z149" s="183">
        <v>1</v>
      </c>
      <c r="AA149" s="83">
        <f t="shared" si="73"/>
        <v>0</v>
      </c>
      <c r="AB149" s="150">
        <v>2</v>
      </c>
      <c r="AC149" s="183">
        <v>2</v>
      </c>
      <c r="AD149" s="83">
        <f t="shared" si="74"/>
        <v>0</v>
      </c>
      <c r="AE149" s="150">
        <v>1</v>
      </c>
      <c r="AF149" s="183">
        <v>2</v>
      </c>
      <c r="AG149" s="83">
        <f t="shared" si="75"/>
        <v>0</v>
      </c>
      <c r="AH149" s="150">
        <v>1</v>
      </c>
      <c r="AI149" s="183">
        <v>1</v>
      </c>
      <c r="AJ149" s="83">
        <f t="shared" si="76"/>
        <v>0</v>
      </c>
      <c r="AK149" s="150">
        <v>2</v>
      </c>
      <c r="AL149" s="183">
        <v>2</v>
      </c>
      <c r="AM149" s="83">
        <f t="shared" si="77"/>
        <v>0</v>
      </c>
      <c r="AN149" s="150">
        <v>1</v>
      </c>
      <c r="AO149" s="162">
        <v>2</v>
      </c>
      <c r="AP149" s="83">
        <f t="shared" si="78"/>
        <v>0</v>
      </c>
      <c r="AQ149" s="150">
        <v>0</v>
      </c>
      <c r="AR149" s="162">
        <v>1</v>
      </c>
      <c r="AS149" s="83">
        <f t="shared" si="79"/>
        <v>0</v>
      </c>
      <c r="AT149" s="150">
        <v>0</v>
      </c>
      <c r="AU149" s="183">
        <v>1</v>
      </c>
      <c r="AV149" s="83">
        <f t="shared" si="80"/>
        <v>0</v>
      </c>
      <c r="AW149" s="150">
        <v>0</v>
      </c>
      <c r="AX149" s="183">
        <v>1</v>
      </c>
      <c r="AY149" s="83">
        <f t="shared" si="81"/>
        <v>0</v>
      </c>
      <c r="AZ149" s="150">
        <v>0</v>
      </c>
      <c r="BA149" s="162">
        <v>1</v>
      </c>
      <c r="BB149" s="83">
        <f t="shared" si="82"/>
        <v>0</v>
      </c>
      <c r="BC149" s="150">
        <v>2</v>
      </c>
      <c r="BD149" s="183">
        <v>1</v>
      </c>
      <c r="BE149" s="83">
        <f t="shared" si="83"/>
        <v>0</v>
      </c>
      <c r="BF149" s="184">
        <v>1</v>
      </c>
      <c r="BG149" s="185">
        <v>4</v>
      </c>
      <c r="BH149" s="83">
        <f t="shared" si="84"/>
        <v>0</v>
      </c>
      <c r="BI149" s="150">
        <v>2</v>
      </c>
      <c r="BJ149" s="162">
        <v>2</v>
      </c>
      <c r="BK149" s="83">
        <f t="shared" si="85"/>
        <v>0</v>
      </c>
      <c r="BL149" s="150">
        <v>2</v>
      </c>
      <c r="BM149" s="162">
        <v>0</v>
      </c>
      <c r="BN149" s="83">
        <f t="shared" si="86"/>
        <v>0</v>
      </c>
      <c r="BO149" s="150">
        <v>1</v>
      </c>
      <c r="BP149" s="183">
        <v>2</v>
      </c>
      <c r="BQ149" s="83">
        <f t="shared" si="87"/>
        <v>0</v>
      </c>
      <c r="BR149" s="150">
        <v>2</v>
      </c>
      <c r="BS149" s="183">
        <v>1</v>
      </c>
      <c r="BT149" s="83">
        <f t="shared" si="88"/>
        <v>0</v>
      </c>
      <c r="BU149" s="150">
        <v>2</v>
      </c>
      <c r="BV149" s="162">
        <v>1</v>
      </c>
      <c r="BW149" s="83">
        <f t="shared" si="89"/>
        <v>0</v>
      </c>
      <c r="BX149" s="191">
        <v>1</v>
      </c>
      <c r="BY149" s="167">
        <v>1</v>
      </c>
      <c r="BZ149" s="83">
        <f t="shared" si="90"/>
        <v>0</v>
      </c>
      <c r="CA149" s="150">
        <v>2</v>
      </c>
      <c r="CB149" s="162">
        <v>1</v>
      </c>
      <c r="CC149" s="83">
        <f t="shared" si="91"/>
        <v>0</v>
      </c>
      <c r="CD149" s="150">
        <v>1</v>
      </c>
      <c r="CE149" s="183">
        <v>2</v>
      </c>
      <c r="CF149" s="83">
        <f t="shared" si="92"/>
        <v>0</v>
      </c>
      <c r="CG149" s="150">
        <v>2</v>
      </c>
      <c r="CH149" s="162">
        <v>0</v>
      </c>
      <c r="CI149" s="83">
        <f t="shared" si="93"/>
        <v>0</v>
      </c>
      <c r="CJ149" s="188">
        <v>1</v>
      </c>
      <c r="CK149" s="189">
        <v>1</v>
      </c>
      <c r="CL149" s="83">
        <f t="shared" si="94"/>
        <v>0</v>
      </c>
      <c r="CM149" s="150">
        <v>0</v>
      </c>
      <c r="CN149" s="183">
        <v>2</v>
      </c>
      <c r="CO149" s="83">
        <f t="shared" si="95"/>
        <v>0</v>
      </c>
      <c r="CP149" s="150">
        <v>2</v>
      </c>
      <c r="CQ149" s="162">
        <v>1</v>
      </c>
      <c r="CR149" s="83">
        <f t="shared" si="96"/>
        <v>0</v>
      </c>
      <c r="CS149" s="150">
        <v>1</v>
      </c>
      <c r="CT149" s="162">
        <v>5</v>
      </c>
      <c r="CU149" s="163">
        <f t="shared" si="97"/>
        <v>0</v>
      </c>
    </row>
    <row r="150" spans="1:99" ht="12.75" customHeight="1">
      <c r="A150" s="7">
        <f t="shared" si="98"/>
        <v>17</v>
      </c>
      <c r="B150" s="220"/>
      <c r="C150" s="79" t="e">
        <f t="shared" si="69"/>
        <v>#N/A</v>
      </c>
      <c r="D150" s="95" t="s">
        <v>67</v>
      </c>
      <c r="E150" s="170" t="s">
        <v>110</v>
      </c>
      <c r="F150" s="149"/>
      <c r="G150" s="111"/>
      <c r="H150" s="108">
        <f t="shared" si="67"/>
        <v>11</v>
      </c>
      <c r="I150" s="1">
        <f t="shared" si="68"/>
        <v>15</v>
      </c>
      <c r="J150" s="223"/>
      <c r="P150" s="149">
        <v>1</v>
      </c>
      <c r="Q150" s="178">
        <v>3</v>
      </c>
      <c r="R150" s="80">
        <f t="shared" si="70"/>
        <v>0</v>
      </c>
      <c r="S150" s="149">
        <v>3</v>
      </c>
      <c r="T150" s="178">
        <v>1</v>
      </c>
      <c r="U150" s="80">
        <f t="shared" si="71"/>
        <v>0</v>
      </c>
      <c r="V150" s="149">
        <v>1</v>
      </c>
      <c r="W150" s="178">
        <v>0</v>
      </c>
      <c r="X150" s="80">
        <f t="shared" si="72"/>
        <v>0</v>
      </c>
      <c r="Y150" s="149">
        <v>2</v>
      </c>
      <c r="Z150" s="178">
        <v>0</v>
      </c>
      <c r="AA150" s="80">
        <f t="shared" si="73"/>
        <v>0</v>
      </c>
      <c r="AB150" s="149">
        <v>3</v>
      </c>
      <c r="AC150" s="178">
        <v>1</v>
      </c>
      <c r="AD150" s="80">
        <f t="shared" si="74"/>
        <v>0</v>
      </c>
      <c r="AE150" s="149">
        <v>3</v>
      </c>
      <c r="AF150" s="178">
        <v>0</v>
      </c>
      <c r="AG150" s="80">
        <f t="shared" si="75"/>
        <v>0</v>
      </c>
      <c r="AH150" s="149">
        <v>2</v>
      </c>
      <c r="AI150" s="178">
        <v>1</v>
      </c>
      <c r="AJ150" s="80">
        <f t="shared" si="76"/>
        <v>0</v>
      </c>
      <c r="AK150" s="149">
        <v>3</v>
      </c>
      <c r="AL150" s="178">
        <v>1</v>
      </c>
      <c r="AM150" s="80">
        <f t="shared" si="77"/>
        <v>0</v>
      </c>
      <c r="AN150" s="149">
        <v>2</v>
      </c>
      <c r="AO150" s="160">
        <v>0</v>
      </c>
      <c r="AP150" s="80">
        <f t="shared" si="78"/>
        <v>0</v>
      </c>
      <c r="AQ150" s="149">
        <v>3</v>
      </c>
      <c r="AR150" s="160">
        <v>1</v>
      </c>
      <c r="AS150" s="80">
        <f t="shared" si="79"/>
        <v>0</v>
      </c>
      <c r="AT150" s="149">
        <v>2</v>
      </c>
      <c r="AU150" s="178">
        <v>1</v>
      </c>
      <c r="AV150" s="80">
        <f t="shared" si="80"/>
        <v>0</v>
      </c>
      <c r="AW150" s="149">
        <v>3</v>
      </c>
      <c r="AX150" s="178">
        <v>1</v>
      </c>
      <c r="AY150" s="80">
        <f t="shared" si="81"/>
        <v>0</v>
      </c>
      <c r="AZ150" s="149">
        <v>3</v>
      </c>
      <c r="BA150" s="160">
        <v>1</v>
      </c>
      <c r="BB150" s="80">
        <f t="shared" si="82"/>
        <v>0</v>
      </c>
      <c r="BC150" s="149">
        <v>2</v>
      </c>
      <c r="BD150" s="178">
        <v>2</v>
      </c>
      <c r="BE150" s="80">
        <f t="shared" si="83"/>
        <v>0</v>
      </c>
      <c r="BF150" s="179">
        <v>3</v>
      </c>
      <c r="BG150" s="180">
        <v>0</v>
      </c>
      <c r="BH150" s="80">
        <f t="shared" si="84"/>
        <v>0</v>
      </c>
      <c r="BI150" s="149">
        <v>3</v>
      </c>
      <c r="BJ150" s="160">
        <v>0</v>
      </c>
      <c r="BK150" s="80">
        <f t="shared" si="85"/>
        <v>0</v>
      </c>
      <c r="BL150" s="149">
        <v>1</v>
      </c>
      <c r="BM150" s="160">
        <v>0</v>
      </c>
      <c r="BN150" s="80">
        <f t="shared" si="86"/>
        <v>0</v>
      </c>
      <c r="BO150" s="149">
        <v>3</v>
      </c>
      <c r="BP150" s="178">
        <v>0</v>
      </c>
      <c r="BQ150" s="80">
        <f t="shared" si="87"/>
        <v>0</v>
      </c>
      <c r="BR150" s="149">
        <v>2</v>
      </c>
      <c r="BS150" s="178">
        <v>2</v>
      </c>
      <c r="BT150" s="80">
        <f t="shared" si="88"/>
        <v>0</v>
      </c>
      <c r="BU150" s="149">
        <v>2</v>
      </c>
      <c r="BV150" s="160">
        <v>1</v>
      </c>
      <c r="BW150" s="80">
        <f t="shared" si="89"/>
        <v>0</v>
      </c>
      <c r="BX150" s="190">
        <v>2</v>
      </c>
      <c r="BY150" s="160">
        <v>0</v>
      </c>
      <c r="BZ150" s="80">
        <f t="shared" si="90"/>
        <v>0</v>
      </c>
      <c r="CA150" s="149">
        <v>3</v>
      </c>
      <c r="CB150" s="160">
        <v>1</v>
      </c>
      <c r="CC150" s="80">
        <f t="shared" si="91"/>
        <v>0</v>
      </c>
      <c r="CD150" s="149">
        <v>1</v>
      </c>
      <c r="CE150" s="178">
        <v>2</v>
      </c>
      <c r="CF150" s="80">
        <f t="shared" si="92"/>
        <v>0</v>
      </c>
      <c r="CG150" s="149">
        <v>1</v>
      </c>
      <c r="CH150" s="160">
        <v>1</v>
      </c>
      <c r="CI150" s="80">
        <f t="shared" si="93"/>
        <v>0</v>
      </c>
      <c r="CJ150" s="149">
        <v>2</v>
      </c>
      <c r="CK150" s="160">
        <v>1</v>
      </c>
      <c r="CL150" s="80">
        <f t="shared" si="94"/>
        <v>0</v>
      </c>
      <c r="CM150" s="149">
        <v>3</v>
      </c>
      <c r="CN150" s="178">
        <v>0</v>
      </c>
      <c r="CO150" s="80">
        <f t="shared" si="95"/>
        <v>0</v>
      </c>
      <c r="CP150" s="149">
        <v>2</v>
      </c>
      <c r="CQ150" s="160">
        <v>1</v>
      </c>
      <c r="CR150" s="80">
        <f t="shared" si="96"/>
        <v>0</v>
      </c>
      <c r="CS150" s="149">
        <v>1</v>
      </c>
      <c r="CT150" s="160">
        <v>2</v>
      </c>
      <c r="CU150" s="161">
        <f t="shared" si="97"/>
        <v>0</v>
      </c>
    </row>
    <row r="151" spans="1:99" ht="12.75" customHeight="1">
      <c r="A151" s="7">
        <f t="shared" si="98"/>
        <v>17</v>
      </c>
      <c r="B151" s="220"/>
      <c r="C151" s="81" t="e">
        <f t="shared" si="69"/>
        <v>#N/A</v>
      </c>
      <c r="D151" s="96" t="s">
        <v>74</v>
      </c>
      <c r="E151" s="171" t="s">
        <v>66</v>
      </c>
      <c r="F151" s="150"/>
      <c r="G151" s="156"/>
      <c r="H151" s="109">
        <f t="shared" si="67"/>
        <v>18</v>
      </c>
      <c r="I151" s="82">
        <f t="shared" si="68"/>
        <v>13</v>
      </c>
      <c r="J151" s="223"/>
      <c r="P151" s="150">
        <v>1</v>
      </c>
      <c r="Q151" s="183">
        <v>3</v>
      </c>
      <c r="R151" s="83">
        <f t="shared" si="70"/>
        <v>0</v>
      </c>
      <c r="S151" s="150">
        <v>2</v>
      </c>
      <c r="T151" s="183">
        <v>2</v>
      </c>
      <c r="U151" s="83">
        <f t="shared" si="71"/>
        <v>0</v>
      </c>
      <c r="V151" s="150">
        <v>1</v>
      </c>
      <c r="W151" s="183">
        <v>3</v>
      </c>
      <c r="X151" s="83">
        <f t="shared" si="72"/>
        <v>0</v>
      </c>
      <c r="Y151" s="150">
        <v>0</v>
      </c>
      <c r="Z151" s="183">
        <v>3</v>
      </c>
      <c r="AA151" s="83">
        <f t="shared" si="73"/>
        <v>0</v>
      </c>
      <c r="AB151" s="150">
        <v>1</v>
      </c>
      <c r="AC151" s="183">
        <v>3</v>
      </c>
      <c r="AD151" s="83">
        <f t="shared" si="74"/>
        <v>0</v>
      </c>
      <c r="AE151" s="150">
        <v>1</v>
      </c>
      <c r="AF151" s="183">
        <v>3</v>
      </c>
      <c r="AG151" s="83">
        <f t="shared" si="75"/>
        <v>0</v>
      </c>
      <c r="AH151" s="150">
        <v>1</v>
      </c>
      <c r="AI151" s="183">
        <v>2</v>
      </c>
      <c r="AJ151" s="83">
        <f t="shared" si="76"/>
        <v>0</v>
      </c>
      <c r="AK151" s="150">
        <v>1</v>
      </c>
      <c r="AL151" s="183">
        <v>2</v>
      </c>
      <c r="AM151" s="83">
        <f t="shared" si="77"/>
        <v>0</v>
      </c>
      <c r="AN151" s="150">
        <v>1</v>
      </c>
      <c r="AO151" s="162">
        <v>3</v>
      </c>
      <c r="AP151" s="83">
        <f t="shared" si="78"/>
        <v>0</v>
      </c>
      <c r="AQ151" s="150">
        <v>1</v>
      </c>
      <c r="AR151" s="162">
        <v>3</v>
      </c>
      <c r="AS151" s="83">
        <f t="shared" si="79"/>
        <v>0</v>
      </c>
      <c r="AT151" s="150">
        <v>0</v>
      </c>
      <c r="AU151" s="183">
        <v>3</v>
      </c>
      <c r="AV151" s="83">
        <f t="shared" si="80"/>
        <v>0</v>
      </c>
      <c r="AW151" s="150">
        <v>1</v>
      </c>
      <c r="AX151" s="183">
        <v>3</v>
      </c>
      <c r="AY151" s="83">
        <f t="shared" si="81"/>
        <v>0</v>
      </c>
      <c r="AZ151" s="150">
        <v>1</v>
      </c>
      <c r="BA151" s="162">
        <v>3</v>
      </c>
      <c r="BB151" s="83">
        <f t="shared" si="82"/>
        <v>0</v>
      </c>
      <c r="BC151" s="150">
        <v>1</v>
      </c>
      <c r="BD151" s="183">
        <v>3</v>
      </c>
      <c r="BE151" s="83">
        <f t="shared" si="83"/>
        <v>0</v>
      </c>
      <c r="BF151" s="184">
        <v>2</v>
      </c>
      <c r="BG151" s="185">
        <v>3</v>
      </c>
      <c r="BH151" s="83">
        <f t="shared" si="84"/>
        <v>0</v>
      </c>
      <c r="BI151" s="150">
        <v>2</v>
      </c>
      <c r="BJ151" s="162">
        <v>1</v>
      </c>
      <c r="BK151" s="83">
        <f t="shared" si="85"/>
        <v>0</v>
      </c>
      <c r="BL151" s="150">
        <v>1</v>
      </c>
      <c r="BM151" s="162">
        <v>3</v>
      </c>
      <c r="BN151" s="83">
        <f t="shared" si="86"/>
        <v>0</v>
      </c>
      <c r="BO151" s="150">
        <v>1</v>
      </c>
      <c r="BP151" s="183">
        <v>3</v>
      </c>
      <c r="BQ151" s="83">
        <f t="shared" si="87"/>
        <v>0</v>
      </c>
      <c r="BR151" s="150">
        <v>1</v>
      </c>
      <c r="BS151" s="183">
        <v>3</v>
      </c>
      <c r="BT151" s="83">
        <f t="shared" si="88"/>
        <v>0</v>
      </c>
      <c r="BU151" s="150">
        <v>1</v>
      </c>
      <c r="BV151" s="162">
        <v>3</v>
      </c>
      <c r="BW151" s="83">
        <f t="shared" si="89"/>
        <v>0</v>
      </c>
      <c r="BX151" s="191">
        <v>0</v>
      </c>
      <c r="BY151" s="167">
        <v>3</v>
      </c>
      <c r="BZ151" s="83">
        <f t="shared" si="90"/>
        <v>0</v>
      </c>
      <c r="CA151" s="150">
        <v>1</v>
      </c>
      <c r="CB151" s="162">
        <v>3</v>
      </c>
      <c r="CC151" s="83">
        <f t="shared" si="91"/>
        <v>0</v>
      </c>
      <c r="CD151" s="150">
        <v>3</v>
      </c>
      <c r="CE151" s="183">
        <v>1</v>
      </c>
      <c r="CF151" s="83">
        <f t="shared" si="92"/>
        <v>0</v>
      </c>
      <c r="CG151" s="150">
        <v>0</v>
      </c>
      <c r="CH151" s="162">
        <v>2</v>
      </c>
      <c r="CI151" s="83">
        <f t="shared" si="93"/>
        <v>0</v>
      </c>
      <c r="CJ151" s="188">
        <v>1</v>
      </c>
      <c r="CK151" s="189">
        <v>3</v>
      </c>
      <c r="CL151" s="83">
        <f t="shared" si="94"/>
        <v>0</v>
      </c>
      <c r="CM151" s="150">
        <v>1</v>
      </c>
      <c r="CN151" s="183">
        <v>2</v>
      </c>
      <c r="CO151" s="83">
        <f t="shared" si="95"/>
        <v>0</v>
      </c>
      <c r="CP151" s="150">
        <v>1</v>
      </c>
      <c r="CQ151" s="162">
        <v>2</v>
      </c>
      <c r="CR151" s="83">
        <f t="shared" si="96"/>
        <v>0</v>
      </c>
      <c r="CS151" s="150">
        <v>1</v>
      </c>
      <c r="CT151" s="162">
        <v>3</v>
      </c>
      <c r="CU151" s="163">
        <f t="shared" si="97"/>
        <v>0</v>
      </c>
    </row>
    <row r="152" spans="1:99" ht="12.75" customHeight="1">
      <c r="A152" s="7">
        <f t="shared" si="98"/>
        <v>17</v>
      </c>
      <c r="B152" s="220"/>
      <c r="C152" s="79" t="e">
        <f t="shared" si="69"/>
        <v>#N/A</v>
      </c>
      <c r="D152" s="95" t="s">
        <v>71</v>
      </c>
      <c r="E152" s="170" t="s">
        <v>77</v>
      </c>
      <c r="F152" s="149"/>
      <c r="G152" s="111"/>
      <c r="H152" s="108">
        <f t="shared" si="67"/>
        <v>16</v>
      </c>
      <c r="I152" s="1">
        <f t="shared" si="68"/>
        <v>5</v>
      </c>
      <c r="J152" s="223"/>
      <c r="P152" s="149">
        <v>3</v>
      </c>
      <c r="Q152" s="178">
        <v>1</v>
      </c>
      <c r="R152" s="80">
        <f t="shared" si="70"/>
        <v>0</v>
      </c>
      <c r="S152" s="149">
        <v>3</v>
      </c>
      <c r="T152" s="178">
        <v>1</v>
      </c>
      <c r="U152" s="80">
        <f t="shared" si="71"/>
        <v>0</v>
      </c>
      <c r="V152" s="149">
        <v>2</v>
      </c>
      <c r="W152" s="178">
        <v>0</v>
      </c>
      <c r="X152" s="80">
        <f t="shared" si="72"/>
        <v>0</v>
      </c>
      <c r="Y152" s="149">
        <v>3</v>
      </c>
      <c r="Z152" s="178">
        <v>0</v>
      </c>
      <c r="AA152" s="80">
        <f t="shared" si="73"/>
        <v>0</v>
      </c>
      <c r="AB152" s="149">
        <v>2</v>
      </c>
      <c r="AC152" s="178">
        <v>1</v>
      </c>
      <c r="AD152" s="80">
        <f t="shared" si="74"/>
        <v>0</v>
      </c>
      <c r="AE152" s="149">
        <v>2</v>
      </c>
      <c r="AF152" s="178">
        <v>1</v>
      </c>
      <c r="AG152" s="80">
        <f t="shared" si="75"/>
        <v>0</v>
      </c>
      <c r="AH152" s="149">
        <v>1</v>
      </c>
      <c r="AI152" s="178">
        <v>1</v>
      </c>
      <c r="AJ152" s="80">
        <f t="shared" si="76"/>
        <v>0</v>
      </c>
      <c r="AK152" s="149">
        <v>2</v>
      </c>
      <c r="AL152" s="178">
        <v>0</v>
      </c>
      <c r="AM152" s="80">
        <f t="shared" si="77"/>
        <v>0</v>
      </c>
      <c r="AN152" s="149">
        <v>2</v>
      </c>
      <c r="AO152" s="160">
        <v>0</v>
      </c>
      <c r="AP152" s="80">
        <f t="shared" si="78"/>
        <v>0</v>
      </c>
      <c r="AQ152" s="149">
        <v>2</v>
      </c>
      <c r="AR152" s="160">
        <v>1</v>
      </c>
      <c r="AS152" s="80">
        <f t="shared" si="79"/>
        <v>0</v>
      </c>
      <c r="AT152" s="149">
        <v>2</v>
      </c>
      <c r="AU152" s="178">
        <v>1</v>
      </c>
      <c r="AV152" s="80">
        <f t="shared" si="80"/>
        <v>0</v>
      </c>
      <c r="AW152" s="149">
        <v>2</v>
      </c>
      <c r="AX152" s="178">
        <v>1</v>
      </c>
      <c r="AY152" s="80">
        <f t="shared" si="81"/>
        <v>0</v>
      </c>
      <c r="AZ152" s="149">
        <v>2</v>
      </c>
      <c r="BA152" s="160">
        <v>1</v>
      </c>
      <c r="BB152" s="80">
        <f t="shared" si="82"/>
        <v>0</v>
      </c>
      <c r="BC152" s="149">
        <v>2</v>
      </c>
      <c r="BD152" s="178">
        <v>1</v>
      </c>
      <c r="BE152" s="80">
        <f t="shared" si="83"/>
        <v>0</v>
      </c>
      <c r="BF152" s="179">
        <v>1</v>
      </c>
      <c r="BG152" s="180">
        <v>0</v>
      </c>
      <c r="BH152" s="80">
        <f t="shared" si="84"/>
        <v>0</v>
      </c>
      <c r="BI152" s="149">
        <v>2</v>
      </c>
      <c r="BJ152" s="160">
        <v>0</v>
      </c>
      <c r="BK152" s="80">
        <f t="shared" si="85"/>
        <v>0</v>
      </c>
      <c r="BL152" s="149">
        <v>2</v>
      </c>
      <c r="BM152" s="160">
        <v>0</v>
      </c>
      <c r="BN152" s="80">
        <f t="shared" si="86"/>
        <v>0</v>
      </c>
      <c r="BO152" s="149">
        <v>2</v>
      </c>
      <c r="BP152" s="178">
        <v>1</v>
      </c>
      <c r="BQ152" s="80">
        <f t="shared" si="87"/>
        <v>0</v>
      </c>
      <c r="BR152" s="149">
        <v>2</v>
      </c>
      <c r="BS152" s="178">
        <v>1</v>
      </c>
      <c r="BT152" s="80">
        <f t="shared" si="88"/>
        <v>0</v>
      </c>
      <c r="BU152" s="149">
        <v>2</v>
      </c>
      <c r="BV152" s="160">
        <v>1</v>
      </c>
      <c r="BW152" s="80">
        <f t="shared" si="89"/>
        <v>0</v>
      </c>
      <c r="BX152" s="190">
        <v>2</v>
      </c>
      <c r="BY152" s="160">
        <v>0</v>
      </c>
      <c r="BZ152" s="80">
        <f t="shared" si="90"/>
        <v>0</v>
      </c>
      <c r="CA152" s="149">
        <v>2</v>
      </c>
      <c r="CB152" s="160">
        <v>2</v>
      </c>
      <c r="CC152" s="80">
        <f t="shared" si="91"/>
        <v>0</v>
      </c>
      <c r="CD152" s="149">
        <v>3</v>
      </c>
      <c r="CE152" s="178">
        <v>1</v>
      </c>
      <c r="CF152" s="80">
        <f t="shared" si="92"/>
        <v>0</v>
      </c>
      <c r="CG152" s="149">
        <v>2</v>
      </c>
      <c r="CH152" s="160">
        <v>1</v>
      </c>
      <c r="CI152" s="80">
        <f t="shared" si="93"/>
        <v>0</v>
      </c>
      <c r="CJ152" s="149">
        <v>1</v>
      </c>
      <c r="CK152" s="160">
        <v>1</v>
      </c>
      <c r="CL152" s="80">
        <f t="shared" si="94"/>
        <v>0</v>
      </c>
      <c r="CM152" s="149">
        <v>1</v>
      </c>
      <c r="CN152" s="178">
        <v>1</v>
      </c>
      <c r="CO152" s="80">
        <f t="shared" si="95"/>
        <v>0</v>
      </c>
      <c r="CP152" s="149">
        <v>2</v>
      </c>
      <c r="CQ152" s="160">
        <v>1</v>
      </c>
      <c r="CR152" s="80">
        <f t="shared" si="96"/>
        <v>0</v>
      </c>
      <c r="CS152" s="149">
        <v>3</v>
      </c>
      <c r="CT152" s="160">
        <v>2</v>
      </c>
      <c r="CU152" s="161">
        <f t="shared" si="97"/>
        <v>0</v>
      </c>
    </row>
    <row r="153" spans="1:99" ht="12.75" customHeight="1">
      <c r="A153" s="7">
        <f t="shared" si="98"/>
        <v>17</v>
      </c>
      <c r="B153" s="220"/>
      <c r="C153" s="81" t="e">
        <f t="shared" si="69"/>
        <v>#N/A</v>
      </c>
      <c r="D153" s="96" t="s">
        <v>80</v>
      </c>
      <c r="E153" s="171" t="s">
        <v>73</v>
      </c>
      <c r="F153" s="150"/>
      <c r="G153" s="156"/>
      <c r="H153" s="109">
        <f t="shared" si="67"/>
        <v>3</v>
      </c>
      <c r="I153" s="82">
        <f t="shared" si="68"/>
        <v>10</v>
      </c>
      <c r="J153" s="223"/>
      <c r="P153" s="150">
        <v>1</v>
      </c>
      <c r="Q153" s="183">
        <v>3</v>
      </c>
      <c r="R153" s="83">
        <f t="shared" si="70"/>
        <v>0</v>
      </c>
      <c r="S153" s="150">
        <v>1</v>
      </c>
      <c r="T153" s="183">
        <v>0</v>
      </c>
      <c r="U153" s="83">
        <f t="shared" si="71"/>
        <v>0</v>
      </c>
      <c r="V153" s="150">
        <v>2</v>
      </c>
      <c r="W153" s="183">
        <v>1</v>
      </c>
      <c r="X153" s="83">
        <f t="shared" si="72"/>
        <v>0</v>
      </c>
      <c r="Y153" s="150">
        <v>1</v>
      </c>
      <c r="Z153" s="183">
        <v>0</v>
      </c>
      <c r="AA153" s="83">
        <f t="shared" si="73"/>
        <v>0</v>
      </c>
      <c r="AB153" s="150">
        <v>1</v>
      </c>
      <c r="AC153" s="183">
        <v>1</v>
      </c>
      <c r="AD153" s="83">
        <f t="shared" si="74"/>
        <v>0</v>
      </c>
      <c r="AE153" s="150">
        <v>1</v>
      </c>
      <c r="AF153" s="183">
        <v>1</v>
      </c>
      <c r="AG153" s="83">
        <f t="shared" si="75"/>
        <v>0</v>
      </c>
      <c r="AH153" s="150">
        <v>1</v>
      </c>
      <c r="AI153" s="183">
        <v>1</v>
      </c>
      <c r="AJ153" s="83">
        <f t="shared" si="76"/>
        <v>0</v>
      </c>
      <c r="AK153" s="150">
        <v>1</v>
      </c>
      <c r="AL153" s="183">
        <v>0</v>
      </c>
      <c r="AM153" s="83">
        <f t="shared" si="77"/>
        <v>0</v>
      </c>
      <c r="AN153" s="150">
        <v>2</v>
      </c>
      <c r="AO153" s="162">
        <v>1</v>
      </c>
      <c r="AP153" s="83">
        <f t="shared" si="78"/>
        <v>0</v>
      </c>
      <c r="AQ153" s="150">
        <v>1</v>
      </c>
      <c r="AR153" s="162">
        <v>1</v>
      </c>
      <c r="AS153" s="83">
        <f t="shared" si="79"/>
        <v>0</v>
      </c>
      <c r="AT153" s="150">
        <v>2</v>
      </c>
      <c r="AU153" s="183">
        <v>1</v>
      </c>
      <c r="AV153" s="83">
        <f t="shared" si="80"/>
        <v>0</v>
      </c>
      <c r="AW153" s="150">
        <v>1</v>
      </c>
      <c r="AX153" s="183">
        <v>1</v>
      </c>
      <c r="AY153" s="83">
        <f t="shared" si="81"/>
        <v>0</v>
      </c>
      <c r="AZ153" s="150">
        <v>1</v>
      </c>
      <c r="BA153" s="162">
        <v>1</v>
      </c>
      <c r="BB153" s="83">
        <f t="shared" si="82"/>
        <v>0</v>
      </c>
      <c r="BC153" s="150">
        <v>2</v>
      </c>
      <c r="BD153" s="183">
        <v>3</v>
      </c>
      <c r="BE153" s="83">
        <f t="shared" si="83"/>
        <v>0</v>
      </c>
      <c r="BF153" s="184">
        <v>1</v>
      </c>
      <c r="BG153" s="185">
        <v>0</v>
      </c>
      <c r="BH153" s="83">
        <f t="shared" si="84"/>
        <v>0</v>
      </c>
      <c r="BI153" s="150">
        <v>1</v>
      </c>
      <c r="BJ153" s="162">
        <v>2</v>
      </c>
      <c r="BK153" s="83">
        <f t="shared" si="85"/>
        <v>0</v>
      </c>
      <c r="BL153" s="150">
        <v>2</v>
      </c>
      <c r="BM153" s="162">
        <v>1</v>
      </c>
      <c r="BN153" s="83">
        <f t="shared" si="86"/>
        <v>0</v>
      </c>
      <c r="BO153" s="150">
        <v>1</v>
      </c>
      <c r="BP153" s="183">
        <v>1</v>
      </c>
      <c r="BQ153" s="83">
        <f t="shared" si="87"/>
        <v>0</v>
      </c>
      <c r="BR153" s="150">
        <v>2</v>
      </c>
      <c r="BS153" s="183">
        <v>3</v>
      </c>
      <c r="BT153" s="83">
        <f t="shared" si="88"/>
        <v>0</v>
      </c>
      <c r="BU153" s="150">
        <v>2</v>
      </c>
      <c r="BV153" s="162">
        <v>1</v>
      </c>
      <c r="BW153" s="83">
        <f t="shared" si="89"/>
        <v>0</v>
      </c>
      <c r="BX153" s="191">
        <v>1</v>
      </c>
      <c r="BY153" s="167">
        <v>0</v>
      </c>
      <c r="BZ153" s="83">
        <f t="shared" si="90"/>
        <v>0</v>
      </c>
      <c r="CA153" s="150">
        <v>1</v>
      </c>
      <c r="CB153" s="162">
        <v>2</v>
      </c>
      <c r="CC153" s="83">
        <f t="shared" si="91"/>
        <v>0</v>
      </c>
      <c r="CD153" s="150">
        <v>2</v>
      </c>
      <c r="CE153" s="183">
        <v>0</v>
      </c>
      <c r="CF153" s="83">
        <f t="shared" si="92"/>
        <v>0</v>
      </c>
      <c r="CG153" s="150">
        <v>2</v>
      </c>
      <c r="CH153" s="162">
        <v>3</v>
      </c>
      <c r="CI153" s="83">
        <f t="shared" si="93"/>
        <v>0</v>
      </c>
      <c r="CJ153" s="188">
        <v>1</v>
      </c>
      <c r="CK153" s="189">
        <v>1</v>
      </c>
      <c r="CL153" s="83">
        <f t="shared" si="94"/>
        <v>0</v>
      </c>
      <c r="CM153" s="150">
        <v>1</v>
      </c>
      <c r="CN153" s="183">
        <v>0</v>
      </c>
      <c r="CO153" s="83">
        <f t="shared" si="95"/>
        <v>0</v>
      </c>
      <c r="CP153" s="150">
        <v>2</v>
      </c>
      <c r="CQ153" s="162">
        <v>1</v>
      </c>
      <c r="CR153" s="83">
        <f t="shared" si="96"/>
        <v>0</v>
      </c>
      <c r="CS153" s="150">
        <v>1</v>
      </c>
      <c r="CT153" s="162">
        <v>1</v>
      </c>
      <c r="CU153" s="163">
        <f t="shared" si="97"/>
        <v>0</v>
      </c>
    </row>
    <row r="154" spans="1:99" ht="12.75" customHeight="1">
      <c r="A154" s="7">
        <f t="shared" si="98"/>
        <v>17</v>
      </c>
      <c r="B154" s="220"/>
      <c r="C154" s="79" t="e">
        <f t="shared" si="69"/>
        <v>#N/A</v>
      </c>
      <c r="D154" s="95" t="s">
        <v>79</v>
      </c>
      <c r="E154" s="170" t="s">
        <v>108</v>
      </c>
      <c r="F154" s="149"/>
      <c r="G154" s="111"/>
      <c r="H154" s="108">
        <f t="shared" si="67"/>
        <v>2</v>
      </c>
      <c r="I154" s="1">
        <f t="shared" si="68"/>
        <v>8</v>
      </c>
      <c r="J154" s="223"/>
      <c r="P154" s="149">
        <v>1</v>
      </c>
      <c r="Q154" s="178">
        <v>3</v>
      </c>
      <c r="R154" s="80">
        <f t="shared" si="70"/>
        <v>0</v>
      </c>
      <c r="S154" s="149">
        <v>2</v>
      </c>
      <c r="T154" s="178">
        <v>2</v>
      </c>
      <c r="U154" s="80">
        <f t="shared" si="71"/>
        <v>0</v>
      </c>
      <c r="V154" s="149">
        <v>2</v>
      </c>
      <c r="W154" s="178">
        <v>1</v>
      </c>
      <c r="X154" s="80">
        <f t="shared" si="72"/>
        <v>0</v>
      </c>
      <c r="Y154" s="149">
        <v>2</v>
      </c>
      <c r="Z154" s="178">
        <v>0</v>
      </c>
      <c r="AA154" s="80">
        <f t="shared" si="73"/>
        <v>0</v>
      </c>
      <c r="AB154" s="149">
        <v>2</v>
      </c>
      <c r="AC154" s="178">
        <v>1</v>
      </c>
      <c r="AD154" s="80">
        <f t="shared" si="74"/>
        <v>0</v>
      </c>
      <c r="AE154" s="149">
        <v>2</v>
      </c>
      <c r="AF154" s="178">
        <v>0</v>
      </c>
      <c r="AG154" s="80">
        <f t="shared" si="75"/>
        <v>0</v>
      </c>
      <c r="AH154" s="149">
        <v>2</v>
      </c>
      <c r="AI154" s="178">
        <v>0</v>
      </c>
      <c r="AJ154" s="80">
        <f t="shared" si="76"/>
        <v>0</v>
      </c>
      <c r="AK154" s="149">
        <v>2</v>
      </c>
      <c r="AL154" s="178">
        <v>0</v>
      </c>
      <c r="AM154" s="80">
        <f t="shared" si="77"/>
        <v>0</v>
      </c>
      <c r="AN154" s="149">
        <v>2</v>
      </c>
      <c r="AO154" s="160">
        <v>0</v>
      </c>
      <c r="AP154" s="80">
        <f t="shared" si="78"/>
        <v>0</v>
      </c>
      <c r="AQ154" s="149">
        <v>1</v>
      </c>
      <c r="AR154" s="160">
        <v>0</v>
      </c>
      <c r="AS154" s="80">
        <f t="shared" si="79"/>
        <v>0</v>
      </c>
      <c r="AT154" s="149">
        <v>3</v>
      </c>
      <c r="AU154" s="178">
        <v>1</v>
      </c>
      <c r="AV154" s="80">
        <f t="shared" si="80"/>
        <v>0</v>
      </c>
      <c r="AW154" s="149">
        <v>1</v>
      </c>
      <c r="AX154" s="178">
        <v>0</v>
      </c>
      <c r="AY154" s="80">
        <f t="shared" si="81"/>
        <v>0</v>
      </c>
      <c r="AZ154" s="149">
        <v>1</v>
      </c>
      <c r="BA154" s="160">
        <v>0</v>
      </c>
      <c r="BB154" s="80">
        <f t="shared" si="82"/>
        <v>0</v>
      </c>
      <c r="BC154" s="149">
        <v>2</v>
      </c>
      <c r="BD154" s="178">
        <v>2</v>
      </c>
      <c r="BE154" s="80">
        <f t="shared" si="83"/>
        <v>0</v>
      </c>
      <c r="BF154" s="179">
        <v>2</v>
      </c>
      <c r="BG154" s="180">
        <v>0</v>
      </c>
      <c r="BH154" s="80">
        <f t="shared" si="84"/>
        <v>0</v>
      </c>
      <c r="BI154" s="149">
        <v>2</v>
      </c>
      <c r="BJ154" s="160">
        <v>1</v>
      </c>
      <c r="BK154" s="80">
        <f t="shared" si="85"/>
        <v>0</v>
      </c>
      <c r="BL154" s="149">
        <v>1</v>
      </c>
      <c r="BM154" s="160">
        <v>1</v>
      </c>
      <c r="BN154" s="80">
        <f t="shared" si="86"/>
        <v>0</v>
      </c>
      <c r="BO154" s="149">
        <v>2</v>
      </c>
      <c r="BP154" s="178">
        <v>0</v>
      </c>
      <c r="BQ154" s="80">
        <f t="shared" si="87"/>
        <v>0</v>
      </c>
      <c r="BR154" s="149">
        <v>2</v>
      </c>
      <c r="BS154" s="178">
        <v>2</v>
      </c>
      <c r="BT154" s="80">
        <f t="shared" si="88"/>
        <v>0</v>
      </c>
      <c r="BU154" s="149">
        <v>2</v>
      </c>
      <c r="BV154" s="160">
        <v>1</v>
      </c>
      <c r="BW154" s="80">
        <f t="shared" si="89"/>
        <v>0</v>
      </c>
      <c r="BX154" s="190">
        <v>1</v>
      </c>
      <c r="BY154" s="160">
        <v>0</v>
      </c>
      <c r="BZ154" s="80">
        <f t="shared" si="90"/>
        <v>0</v>
      </c>
      <c r="CA154" s="149">
        <v>2</v>
      </c>
      <c r="CB154" s="160">
        <v>2</v>
      </c>
      <c r="CC154" s="80">
        <f t="shared" si="91"/>
        <v>0</v>
      </c>
      <c r="CD154" s="149">
        <v>2</v>
      </c>
      <c r="CE154" s="178">
        <v>0</v>
      </c>
      <c r="CF154" s="80">
        <f t="shared" si="92"/>
        <v>0</v>
      </c>
      <c r="CG154" s="149">
        <v>3</v>
      </c>
      <c r="CH154" s="160">
        <v>0</v>
      </c>
      <c r="CI154" s="80">
        <f t="shared" si="93"/>
        <v>0</v>
      </c>
      <c r="CJ154" s="149">
        <v>2</v>
      </c>
      <c r="CK154" s="160">
        <v>1</v>
      </c>
      <c r="CL154" s="80">
        <f t="shared" si="94"/>
        <v>0</v>
      </c>
      <c r="CM154" s="149">
        <v>2</v>
      </c>
      <c r="CN154" s="178">
        <v>1</v>
      </c>
      <c r="CO154" s="80">
        <f t="shared" si="95"/>
        <v>0</v>
      </c>
      <c r="CP154" s="149">
        <v>2</v>
      </c>
      <c r="CQ154" s="160">
        <v>1</v>
      </c>
      <c r="CR154" s="80">
        <f t="shared" si="96"/>
        <v>0</v>
      </c>
      <c r="CS154" s="149">
        <v>1</v>
      </c>
      <c r="CT154" s="160">
        <v>1</v>
      </c>
      <c r="CU154" s="161">
        <f t="shared" si="97"/>
        <v>0</v>
      </c>
    </row>
    <row r="155" spans="1:99" ht="13.5" customHeight="1" thickBot="1">
      <c r="A155" s="8">
        <f t="shared" ref="A155:A163" si="99">A146+1</f>
        <v>17</v>
      </c>
      <c r="B155" s="232"/>
      <c r="C155" s="138" t="e">
        <f t="shared" si="69"/>
        <v>#N/A</v>
      </c>
      <c r="D155" s="140" t="s">
        <v>109</v>
      </c>
      <c r="E155" s="139" t="s">
        <v>81</v>
      </c>
      <c r="F155" s="152"/>
      <c r="G155" s="158"/>
      <c r="H155" s="135">
        <f t="shared" si="67"/>
        <v>12</v>
      </c>
      <c r="I155" s="136">
        <f t="shared" si="68"/>
        <v>7</v>
      </c>
      <c r="J155" s="225"/>
      <c r="K155" s="137"/>
      <c r="L155" s="137"/>
      <c r="M155" s="137"/>
      <c r="N155" s="137"/>
      <c r="O155" s="137"/>
      <c r="P155" s="152">
        <v>1</v>
      </c>
      <c r="Q155" s="146">
        <v>3</v>
      </c>
      <c r="R155" s="134">
        <f t="shared" si="70"/>
        <v>0</v>
      </c>
      <c r="S155" s="152">
        <v>1</v>
      </c>
      <c r="T155" s="146">
        <v>1</v>
      </c>
      <c r="U155" s="134">
        <f t="shared" si="71"/>
        <v>0</v>
      </c>
      <c r="V155" s="152">
        <v>1</v>
      </c>
      <c r="W155" s="146">
        <v>2</v>
      </c>
      <c r="X155" s="134">
        <f t="shared" si="72"/>
        <v>0</v>
      </c>
      <c r="Y155" s="152">
        <v>1</v>
      </c>
      <c r="Z155" s="146">
        <v>1</v>
      </c>
      <c r="AA155" s="134">
        <f t="shared" si="73"/>
        <v>0</v>
      </c>
      <c r="AB155" s="152">
        <v>1</v>
      </c>
      <c r="AC155" s="146">
        <v>1</v>
      </c>
      <c r="AD155" s="134">
        <f t="shared" si="74"/>
        <v>0</v>
      </c>
      <c r="AE155" s="152">
        <v>1</v>
      </c>
      <c r="AF155" s="146">
        <v>1</v>
      </c>
      <c r="AG155" s="134">
        <f t="shared" si="75"/>
        <v>0</v>
      </c>
      <c r="AH155" s="152">
        <v>1</v>
      </c>
      <c r="AI155" s="146">
        <v>2</v>
      </c>
      <c r="AJ155" s="134">
        <f t="shared" si="76"/>
        <v>0</v>
      </c>
      <c r="AK155" s="152">
        <v>2</v>
      </c>
      <c r="AL155" s="146">
        <v>1</v>
      </c>
      <c r="AM155" s="134">
        <f t="shared" si="77"/>
        <v>0</v>
      </c>
      <c r="AN155" s="152">
        <v>1</v>
      </c>
      <c r="AO155" s="146">
        <v>2</v>
      </c>
      <c r="AP155" s="134">
        <f t="shared" si="78"/>
        <v>0</v>
      </c>
      <c r="AQ155" s="152">
        <v>1</v>
      </c>
      <c r="AR155" s="146">
        <v>1</v>
      </c>
      <c r="AS155" s="134">
        <f t="shared" si="79"/>
        <v>0</v>
      </c>
      <c r="AT155" s="152">
        <v>0</v>
      </c>
      <c r="AU155" s="146">
        <v>2</v>
      </c>
      <c r="AV155" s="134">
        <f t="shared" si="80"/>
        <v>0</v>
      </c>
      <c r="AW155" s="152">
        <v>1</v>
      </c>
      <c r="AX155" s="146">
        <v>1</v>
      </c>
      <c r="AY155" s="134">
        <f t="shared" si="81"/>
        <v>0</v>
      </c>
      <c r="AZ155" s="152">
        <v>1</v>
      </c>
      <c r="BA155" s="146">
        <v>1</v>
      </c>
      <c r="BB155" s="134">
        <f t="shared" si="82"/>
        <v>0</v>
      </c>
      <c r="BC155" s="152">
        <v>2</v>
      </c>
      <c r="BD155" s="146">
        <v>1</v>
      </c>
      <c r="BE155" s="134">
        <f t="shared" si="83"/>
        <v>0</v>
      </c>
      <c r="BF155" s="200">
        <v>1</v>
      </c>
      <c r="BG155" s="201">
        <v>1</v>
      </c>
      <c r="BH155" s="134">
        <f t="shared" si="84"/>
        <v>0</v>
      </c>
      <c r="BI155" s="152">
        <v>0</v>
      </c>
      <c r="BJ155" s="146">
        <v>0</v>
      </c>
      <c r="BK155" s="134">
        <f t="shared" si="85"/>
        <v>0</v>
      </c>
      <c r="BL155" s="152">
        <v>1</v>
      </c>
      <c r="BM155" s="146">
        <v>2</v>
      </c>
      <c r="BN155" s="134">
        <f t="shared" si="86"/>
        <v>0</v>
      </c>
      <c r="BO155" s="152">
        <v>1</v>
      </c>
      <c r="BP155" s="146">
        <v>1</v>
      </c>
      <c r="BQ155" s="134">
        <f t="shared" si="87"/>
        <v>0</v>
      </c>
      <c r="BR155" s="152">
        <v>2</v>
      </c>
      <c r="BS155" s="146">
        <v>1</v>
      </c>
      <c r="BT155" s="134">
        <f t="shared" si="88"/>
        <v>0</v>
      </c>
      <c r="BU155" s="152">
        <v>2</v>
      </c>
      <c r="BV155" s="146">
        <v>1</v>
      </c>
      <c r="BW155" s="134">
        <f t="shared" si="89"/>
        <v>0</v>
      </c>
      <c r="BX155" s="202">
        <v>1</v>
      </c>
      <c r="BY155" s="203">
        <v>1</v>
      </c>
      <c r="BZ155" s="134">
        <f t="shared" si="90"/>
        <v>0</v>
      </c>
      <c r="CA155" s="152">
        <v>2</v>
      </c>
      <c r="CB155" s="146">
        <v>1</v>
      </c>
      <c r="CC155" s="134">
        <f t="shared" si="91"/>
        <v>0</v>
      </c>
      <c r="CD155" s="152">
        <v>1</v>
      </c>
      <c r="CE155" s="146">
        <v>2</v>
      </c>
      <c r="CF155" s="134">
        <f t="shared" si="92"/>
        <v>0</v>
      </c>
      <c r="CG155" s="152">
        <v>1</v>
      </c>
      <c r="CH155" s="146">
        <v>4</v>
      </c>
      <c r="CI155" s="134">
        <f t="shared" si="93"/>
        <v>0</v>
      </c>
      <c r="CJ155" s="204">
        <v>1</v>
      </c>
      <c r="CK155" s="205">
        <v>1</v>
      </c>
      <c r="CL155" s="134">
        <f t="shared" si="94"/>
        <v>0</v>
      </c>
      <c r="CM155" s="152">
        <v>1</v>
      </c>
      <c r="CN155" s="146">
        <v>2</v>
      </c>
      <c r="CO155" s="134">
        <f t="shared" si="95"/>
        <v>0</v>
      </c>
      <c r="CP155" s="152">
        <v>2</v>
      </c>
      <c r="CQ155" s="146">
        <v>1</v>
      </c>
      <c r="CR155" s="134">
        <f t="shared" si="96"/>
        <v>0</v>
      </c>
      <c r="CS155" s="152">
        <v>1</v>
      </c>
      <c r="CT155" s="146">
        <v>2</v>
      </c>
      <c r="CU155" s="166">
        <f t="shared" si="97"/>
        <v>0</v>
      </c>
    </row>
    <row r="156" spans="1:99" ht="12.75" hidden="1" customHeight="1">
      <c r="A156" s="1">
        <f t="shared" si="99"/>
        <v>18</v>
      </c>
      <c r="B156" s="228">
        <v>18</v>
      </c>
      <c r="C156" s="124" t="e">
        <f t="shared" si="69"/>
        <v>#N/A</v>
      </c>
      <c r="D156" s="126"/>
      <c r="E156" s="125"/>
      <c r="F156" s="143"/>
      <c r="G156" s="132"/>
      <c r="H156" s="127"/>
      <c r="I156" s="128"/>
      <c r="J156" s="226"/>
      <c r="K156" s="131"/>
      <c r="L156" s="131"/>
      <c r="M156" s="131"/>
      <c r="N156" s="131"/>
      <c r="O156" s="131"/>
      <c r="P156" s="143"/>
      <c r="Q156" s="133"/>
      <c r="R156" s="129">
        <f t="shared" ref="R156:R195" si="100">IF(OR(ISBLANK($F156),ISBLANK($G156),ISBLANK(P156),ISBLANK(Q156)),0,IF(AND(P156=$F156,Q156=$G156),3,IF(Q156-P156=$G156-$F156,2,IF(OR(AND(P156&gt;Q156,$F156&gt;$G156),AND(P156=Q156,$F156=$G156),AND(P156&lt;Q156,$F156&lt;$G156)),1,0))))</f>
        <v>0</v>
      </c>
      <c r="S156" s="143"/>
      <c r="T156" s="133"/>
      <c r="U156" s="129">
        <f t="shared" ref="U156:U195" si="101">IF(OR(ISBLANK($F156),ISBLANK($G156),ISBLANK(S156),ISBLANK(T156)),0,IF(AND(S156=$F156,T156=$G156),3,IF(T156-S156=$G156-$F156,2,IF(OR(AND(S156&gt;T156,$F156&gt;$G156),AND(S156=T156,$F156=$G156),AND(S156&lt;T156,$F156&lt;$G156)),1,0))))</f>
        <v>0</v>
      </c>
      <c r="V156" s="143"/>
      <c r="W156" s="133"/>
      <c r="X156" s="129">
        <f t="shared" ref="X156:X195" si="102">IF(OR(ISBLANK($F156),ISBLANK($G156),ISBLANK(V156),ISBLANK(W156)),0,IF(AND(V156=$F156,W156=$G156),3,IF(W156-V156=$G156-$F156,2,IF(OR(AND(V156&gt;W156,$F156&gt;$G156),AND(V156=W156,$F156=$G156),AND(V156&lt;W156,$F156&lt;$G156)),1,0))))</f>
        <v>0</v>
      </c>
      <c r="Y156" s="143"/>
      <c r="Z156" s="133"/>
      <c r="AA156" s="129">
        <f t="shared" ref="AA156:AA195" si="103">IF(OR(ISBLANK($F156),ISBLANK($G156),ISBLANK(Y156),ISBLANK(Z156)),0,IF(AND(Y156=$F156,Z156=$G156),3,IF(Z156-Y156=$G156-$F156,2,IF(OR(AND(Y156&gt;Z156,$F156&gt;$G156),AND(Y156=Z156,$F156=$G156),AND(Y156&lt;Z156,$F156&lt;$G156)),1,0))))</f>
        <v>0</v>
      </c>
      <c r="AB156" s="143"/>
      <c r="AC156" s="133"/>
      <c r="AD156" s="129">
        <f t="shared" ref="AD156:AD195" si="104">IF(OR(ISBLANK($F156),ISBLANK($G156),ISBLANK(AB156),ISBLANK(AC156)),0,IF(AND(AB156=$F156,AC156=$G156),3,IF(AC156-AB156=$G156-$F156,2,IF(OR(AND(AB156&gt;AC156,$F156&gt;$G156),AND(AB156=AC156,$F156=$G156),AND(AB156&lt;AC156,$F156&lt;$G156)),1,0))))</f>
        <v>0</v>
      </c>
      <c r="AE156" s="143"/>
      <c r="AF156" s="133"/>
      <c r="AG156" s="129">
        <f t="shared" ref="AG156:AG195" si="105">IF(OR(ISBLANK($F156),ISBLANK($G156),ISBLANK(AE156),ISBLANK(AF156)),0,IF(AND(AE156=$F156,AF156=$G156),3,IF(AF156-AE156=$G156-$F156,2,IF(OR(AND(AE156&gt;AF156,$F156&gt;$G156),AND(AE156=AF156,$F156=$G156),AND(AE156&lt;AF156,$F156&lt;$G156)),1,0))))</f>
        <v>0</v>
      </c>
      <c r="AH156" s="143"/>
      <c r="AI156" s="133"/>
      <c r="AJ156" s="129">
        <f t="shared" ref="AJ156:AJ195" si="106">IF(OR(ISBLANK($F156),ISBLANK($G156),ISBLANK(AH156),ISBLANK(AI156)),0,IF(AND(AH156=$F156,AI156=$G156),3,IF(AI156-AH156=$G156-$F156,2,IF(OR(AND(AH156&gt;AI156,$F156&gt;$G156),AND(AH156=AI156,$F156=$G156),AND(AH156&lt;AI156,$F156&lt;$G156)),1,0))))</f>
        <v>0</v>
      </c>
      <c r="AK156" s="143"/>
      <c r="AL156" s="133"/>
      <c r="AM156" s="129">
        <f t="shared" ref="AM156:AM195" si="107">IF(OR(ISBLANK($F156),ISBLANK($G156),ISBLANK(AK156),ISBLANK(AL156)),0,IF(AND(AK156=$F156,AL156=$G156),3,IF(AL156-AK156=$G156-$F156,2,IF(OR(AND(AK156&gt;AL156,$F156&gt;$G156),AND(AK156=AL156,$F156=$G156),AND(AK156&lt;AL156,$F156&lt;$G156)),1,0))))</f>
        <v>0</v>
      </c>
      <c r="AN156" s="143"/>
      <c r="AO156" s="133"/>
      <c r="AP156" s="129">
        <f t="shared" ref="AP156:AP195" si="108">IF(OR(ISBLANK($F156),ISBLANK($G156),ISBLANK(AN156),ISBLANK(AO156)),0,IF(AND(AN156=$F156,AO156=$G156),3,IF(AO156-AN156=$G156-$F156,2,IF(OR(AND(AN156&gt;AO156,$F156&gt;$G156),AND(AN156=AO156,$F156=$G156),AND(AN156&lt;AO156,$F156&lt;$G156)),1,0))))</f>
        <v>0</v>
      </c>
      <c r="AQ156" s="143"/>
      <c r="AR156" s="133"/>
      <c r="AS156" s="129">
        <f t="shared" ref="AS156:AS195" si="109">IF(OR(ISBLANK($F156),ISBLANK($G156),ISBLANK(AQ156),ISBLANK(AR156)),0,IF(AND(AQ156=$F156,AR156=$G156),3,IF(AR156-AQ156=$G156-$F156,2,IF(OR(AND(AQ156&gt;AR156,$F156&gt;$G156),AND(AQ156=AR156,$F156=$G156),AND(AQ156&lt;AR156,$F156&lt;$G156)),1,0))))</f>
        <v>0</v>
      </c>
      <c r="AT156" s="143"/>
      <c r="AU156" s="133"/>
      <c r="AV156" s="129">
        <f t="shared" ref="AV156:AV195" si="110">IF(OR(ISBLANK($F156),ISBLANK($G156),ISBLANK(AT156),ISBLANK(AU156)),0,IF(AND(AT156=$F156,AU156=$G156),3,IF(AU156-AT156=$G156-$F156,2,IF(OR(AND(AT156&gt;AU156,$F156&gt;$G156),AND(AT156=AU156,$F156=$G156),AND(AT156&lt;AU156,$F156&lt;$G156)),1,0))))</f>
        <v>0</v>
      </c>
      <c r="AW156" s="143"/>
      <c r="AX156" s="133"/>
      <c r="AY156" s="129">
        <f t="shared" ref="AY156:AY195" si="111">IF(OR(ISBLANK($F156),ISBLANK($G156),ISBLANK(AW156),ISBLANK(AX156)),0,IF(AND(AW156=$F156,AX156=$G156),3,IF(AX156-AW156=$G156-$F156,2,IF(OR(AND(AW156&gt;AX156,$F156&gt;$G156),AND(AW156=AX156,$F156=$G156),AND(AW156&lt;AX156,$F156&lt;$G156)),1,0))))</f>
        <v>0</v>
      </c>
      <c r="AZ156" s="143"/>
      <c r="BA156" s="133"/>
      <c r="BB156" s="129">
        <f t="shared" ref="BB156:BB195" si="112">IF(OR(ISBLANK($F156),ISBLANK($G156),ISBLANK(AZ156),ISBLANK(BA156)),0,IF(AND(AZ156=$F156,BA156=$G156),3,IF(BA156-AZ156=$G156-$F156,2,IF(OR(AND(AZ156&gt;BA156,$F156&gt;$G156),AND(AZ156=BA156,$F156=$G156),AND(AZ156&lt;BA156,$F156&lt;$G156)),1,0))))</f>
        <v>0</v>
      </c>
      <c r="BC156" s="143"/>
      <c r="BD156" s="133"/>
      <c r="BE156" s="129">
        <f t="shared" ref="BE156:BE195" si="113">IF(OR(ISBLANK($F156),ISBLANK($G156),ISBLANK(BC156),ISBLANK(BD156)),0,IF(AND(BC156=$F156,BD156=$G156),3,IF(BD156-BC156=$G156-$F156,2,IF(OR(AND(BC156&gt;BD156,$F156&gt;$G156),AND(BC156=BD156,$F156=$G156),AND(BC156&lt;BD156,$F156&lt;$G156)),1,0))))</f>
        <v>0</v>
      </c>
      <c r="BF156" s="143"/>
      <c r="BG156" s="133"/>
      <c r="BH156" s="129">
        <f t="shared" ref="BH156:BH195" si="114">IF(OR(ISBLANK($F156),ISBLANK($G156),ISBLANK(BF156),ISBLANK(BG156)),0,IF(AND(BF156=$F156,BG156=$G156),3,IF(BG156-BF156=$G156-$F156,2,IF(OR(AND(BF156&gt;BG156,$F156&gt;$G156),AND(BF156=BG156,$F156=$G156),AND(BF156&lt;BG156,$F156&lt;$G156)),1,0))))</f>
        <v>0</v>
      </c>
      <c r="BI156" s="143"/>
      <c r="BJ156" s="133"/>
      <c r="BK156" s="129">
        <f t="shared" ref="BK156:BK195" si="115">IF(OR(ISBLANK($F156),ISBLANK($G156),ISBLANK(BI156),ISBLANK(BJ156)),0,IF(AND(BI156=$F156,BJ156=$G156),3,IF(BJ156-BI156=$G156-$F156,2,IF(OR(AND(BI156&gt;BJ156,$F156&gt;$G156),AND(BI156=BJ156,$F156=$G156),AND(BI156&lt;BJ156,$F156&lt;$G156)),1,0))))</f>
        <v>0</v>
      </c>
      <c r="BL156" s="143"/>
      <c r="BM156" s="133"/>
      <c r="BN156" s="129">
        <f t="shared" ref="BN156:BN195" si="116">IF(OR(ISBLANK($F156),ISBLANK($G156),ISBLANK(BL156),ISBLANK(BM156)),0,IF(AND(BL156=$F156,BM156=$G156),3,IF(BM156-BL156=$G156-$F156,2,IF(OR(AND(BL156&gt;BM156,$F156&gt;$G156),AND(BL156=BM156,$F156=$G156),AND(BL156&lt;BM156,$F156&lt;$G156)),1,0))))</f>
        <v>0</v>
      </c>
      <c r="BO156" s="143"/>
      <c r="BP156" s="133"/>
      <c r="BQ156" s="129">
        <f t="shared" ref="BQ156:BQ195" si="117">IF(OR(ISBLANK($F156),ISBLANK($G156),ISBLANK(BO156),ISBLANK(BP156)),0,IF(AND(BO156=$F156,BP156=$G156),3,IF(BP156-BO156=$G156-$F156,2,IF(OR(AND(BO156&gt;BP156,$F156&gt;$G156),AND(BO156=BP156,$F156=$G156),AND(BO156&lt;BP156,$F156&lt;$G156)),1,0))))</f>
        <v>0</v>
      </c>
      <c r="BR156" s="143"/>
      <c r="BS156" s="133"/>
      <c r="BT156" s="129">
        <f t="shared" ref="BT156:BT195" si="118">IF(OR(ISBLANK($F156),ISBLANK($G156),ISBLANK(BR156),ISBLANK(BS156)),0,IF(AND(BR156=$F156,BS156=$G156),3,IF(BS156-BR156=$G156-$F156,2,IF(OR(AND(BR156&gt;BS156,$F156&gt;$G156),AND(BR156=BS156,$F156=$G156),AND(BR156&lt;BS156,$F156&lt;$G156)),1,0))))</f>
        <v>0</v>
      </c>
      <c r="BU156" s="143"/>
      <c r="BV156" s="133"/>
      <c r="BW156" s="129">
        <f t="shared" ref="BW156:BW195" si="119">IF(OR(ISBLANK($F156),ISBLANK($G156),ISBLANK(BU156),ISBLANK(BV156)),0,IF(AND(BU156=$F156,BV156=$G156),3,IF(BV156-BU156=$G156-$F156,2,IF(OR(AND(BU156&gt;BV156,$F156&gt;$G156),AND(BU156=BV156,$F156=$G156),AND(BU156&lt;BV156,$F156&lt;$G156)),1,0))))</f>
        <v>0</v>
      </c>
      <c r="BX156" s="143"/>
      <c r="BY156" s="133"/>
      <c r="BZ156" s="129">
        <f t="shared" ref="BZ156:BZ195" si="120">IF(OR(ISBLANK($F156),ISBLANK($G156),ISBLANK(BX156),ISBLANK(BY156)),0,IF(AND(BX156=$F156,BY156=$G156),3,IF(BY156-BX156=$G156-$F156,2,IF(OR(AND(BX156&gt;BY156,$F156&gt;$G156),AND(BX156=BY156,$F156=$G156),AND(BX156&lt;BY156,$F156&lt;$G156)),1,0))))</f>
        <v>0</v>
      </c>
      <c r="CA156" s="143"/>
      <c r="CB156" s="133"/>
      <c r="CC156" s="129">
        <f t="shared" ref="CC156:CC195" si="121">IF(OR(ISBLANK($F156),ISBLANK($G156),ISBLANK(CA156),ISBLANK(CB156)),0,IF(AND(CA156=$F156,CB156=$G156),3,IF(CB156-CA156=$G156-$F156,2,IF(OR(AND(CA156&gt;CB156,$F156&gt;$G156),AND(CA156=CB156,$F156=$G156),AND(CA156&lt;CB156,$F156&lt;$G156)),1,0))))</f>
        <v>0</v>
      </c>
      <c r="CD156" s="143"/>
      <c r="CE156" s="133"/>
      <c r="CF156" s="129">
        <f t="shared" ref="CF156:CF195" si="122">IF(OR(ISBLANK($F156),ISBLANK($G156),ISBLANK(CD156),ISBLANK(CE156)),0,IF(AND(CD156=$F156,CE156=$G156),3,IF(CE156-CD156=$G156-$F156,2,IF(OR(AND(CD156&gt;CE156,$F156&gt;$G156),AND(CD156=CE156,$F156=$G156),AND(CD156&lt;CE156,$F156&lt;$G156)),1,0))))</f>
        <v>0</v>
      </c>
      <c r="CG156" s="143"/>
      <c r="CH156" s="133"/>
      <c r="CI156" s="129">
        <f t="shared" ref="CI156:CI195" si="123">IF(OR(ISBLANK($F156),ISBLANK($G156),ISBLANK(CG156),ISBLANK(CH156)),0,IF(AND(CG156=$F156,CH156=$G156),3,IF(CH156-CG156=$G156-$F156,2,IF(OR(AND(CG156&gt;CH156,$F156&gt;$G156),AND(CG156=CH156,$F156=$G156),AND(CG156&lt;CH156,$F156&lt;$G156)),1,0))))</f>
        <v>0</v>
      </c>
      <c r="CJ156" s="143"/>
      <c r="CK156" s="133"/>
      <c r="CL156" s="129">
        <f t="shared" ref="CL156:CL195" si="124">IF(OR(ISBLANK($F156),ISBLANK($G156),ISBLANK(CJ156),ISBLANK(CK156)),0,IF(AND(CJ156=$F156,CK156=$G156),3,IF(CK156-CJ156=$G156-$F156,2,IF(OR(AND(CJ156&gt;CK156,$F156&gt;$G156),AND(CJ156=CK156,$F156=$G156),AND(CJ156&lt;CK156,$F156&lt;$G156)),1,0))))</f>
        <v>0</v>
      </c>
      <c r="CM156" s="143"/>
      <c r="CN156" s="133"/>
      <c r="CO156" s="129">
        <f t="shared" ref="CO156:CO195" si="125">IF(OR(ISBLANK($F156),ISBLANK($G156),ISBLANK(CM156),ISBLANK(CN156)),0,IF(AND(CM156=$F156,CN156=$G156),3,IF(CN156-CM156=$G156-$F156,2,IF(OR(AND(CM156&gt;CN156,$F156&gt;$G156),AND(CM156=CN156,$F156=$G156),AND(CM156&lt;CN156,$F156&lt;$G156)),1,0))))</f>
        <v>0</v>
      </c>
      <c r="CP156" s="143"/>
      <c r="CQ156" s="133"/>
      <c r="CR156" s="129">
        <f t="shared" ref="CR156:CR195" si="126">IF(OR(ISBLANK($F156),ISBLANK($G156),ISBLANK(CP156),ISBLANK(CQ156)),0,IF(AND(CP156=$F156,CQ156=$G156),3,IF(CQ156-CP156=$G156-$F156,2,IF(OR(AND(CP156&gt;CQ156,$F156&gt;$G156),AND(CP156=CQ156,$F156=$G156),AND(CP156&lt;CQ156,$F156&lt;$G156)),1,0))))</f>
        <v>0</v>
      </c>
      <c r="CS156" s="143"/>
      <c r="CT156" s="133"/>
      <c r="CU156" s="129">
        <f t="shared" ref="CU156:CU195" si="127">IF(OR(ISBLANK($F156),ISBLANK($G156),ISBLANK(CS156),ISBLANK(CT156)),0,IF(AND(CS156=$F156,CT156=$G156),3,IF(CT156-CS156=$G156-$F156,2,IF(OR(AND(CS156&gt;CT156,$F156&gt;$G156),AND(CS156=CT156,$F156=$G156),AND(CS156&lt;CT156,$F156&lt;$G156)),1,0))))</f>
        <v>0</v>
      </c>
    </row>
    <row r="157" spans="1:99" ht="12.75" hidden="1" customHeight="1">
      <c r="A157" s="1">
        <f t="shared" si="99"/>
        <v>18</v>
      </c>
      <c r="B157" s="220"/>
      <c r="C157" s="79" t="e">
        <f t="shared" si="69"/>
        <v>#N/A</v>
      </c>
      <c r="E157" s="95"/>
      <c r="F157" s="149"/>
      <c r="G157" s="111"/>
      <c r="H157" s="108"/>
      <c r="J157" s="223"/>
      <c r="P157" s="149"/>
      <c r="Q157" s="160"/>
      <c r="R157" s="80">
        <f t="shared" si="100"/>
        <v>0</v>
      </c>
      <c r="S157" s="149"/>
      <c r="T157" s="160"/>
      <c r="U157" s="80">
        <f t="shared" si="101"/>
        <v>0</v>
      </c>
      <c r="V157" s="149"/>
      <c r="W157" s="160"/>
      <c r="X157" s="80">
        <f t="shared" si="102"/>
        <v>0</v>
      </c>
      <c r="Y157" s="149"/>
      <c r="Z157" s="160"/>
      <c r="AA157" s="80">
        <f t="shared" si="103"/>
        <v>0</v>
      </c>
      <c r="AB157" s="149"/>
      <c r="AC157" s="160"/>
      <c r="AD157" s="80">
        <f t="shared" si="104"/>
        <v>0</v>
      </c>
      <c r="AE157" s="149"/>
      <c r="AF157" s="160"/>
      <c r="AG157" s="80">
        <f t="shared" si="105"/>
        <v>0</v>
      </c>
      <c r="AH157" s="149"/>
      <c r="AI157" s="160"/>
      <c r="AJ157" s="80">
        <f t="shared" si="106"/>
        <v>0</v>
      </c>
      <c r="AK157" s="149"/>
      <c r="AL157" s="160"/>
      <c r="AM157" s="80">
        <f t="shared" si="107"/>
        <v>0</v>
      </c>
      <c r="AN157" s="149"/>
      <c r="AO157" s="160"/>
      <c r="AP157" s="80">
        <f t="shared" si="108"/>
        <v>0</v>
      </c>
      <c r="AQ157" s="149"/>
      <c r="AR157" s="160"/>
      <c r="AS157" s="80">
        <f t="shared" si="109"/>
        <v>0</v>
      </c>
      <c r="AT157" s="149"/>
      <c r="AU157" s="160"/>
      <c r="AV157" s="80">
        <f t="shared" si="110"/>
        <v>0</v>
      </c>
      <c r="AW157" s="149"/>
      <c r="AX157" s="160"/>
      <c r="AY157" s="80">
        <f t="shared" si="111"/>
        <v>0</v>
      </c>
      <c r="AZ157" s="149"/>
      <c r="BA157" s="160"/>
      <c r="BB157" s="80">
        <f t="shared" si="112"/>
        <v>0</v>
      </c>
      <c r="BC157" s="149"/>
      <c r="BD157" s="160"/>
      <c r="BE157" s="80">
        <f t="shared" si="113"/>
        <v>0</v>
      </c>
      <c r="BF157" s="149"/>
      <c r="BG157" s="160"/>
      <c r="BH157" s="80">
        <f t="shared" si="114"/>
        <v>0</v>
      </c>
      <c r="BI157" s="149"/>
      <c r="BJ157" s="160"/>
      <c r="BK157" s="80">
        <f t="shared" si="115"/>
        <v>0</v>
      </c>
      <c r="BL157" s="149"/>
      <c r="BM157" s="160"/>
      <c r="BN157" s="80">
        <f t="shared" si="116"/>
        <v>0</v>
      </c>
      <c r="BO157" s="149"/>
      <c r="BP157" s="160"/>
      <c r="BQ157" s="80">
        <f t="shared" si="117"/>
        <v>0</v>
      </c>
      <c r="BR157" s="149"/>
      <c r="BS157" s="160"/>
      <c r="BT157" s="80">
        <f t="shared" si="118"/>
        <v>0</v>
      </c>
      <c r="BU157" s="149"/>
      <c r="BV157" s="160"/>
      <c r="BW157" s="80">
        <f t="shared" si="119"/>
        <v>0</v>
      </c>
      <c r="BX157" s="149"/>
      <c r="BY157" s="160"/>
      <c r="BZ157" s="80">
        <f t="shared" si="120"/>
        <v>0</v>
      </c>
      <c r="CA157" s="149"/>
      <c r="CB157" s="160"/>
      <c r="CC157" s="80">
        <f t="shared" si="121"/>
        <v>0</v>
      </c>
      <c r="CD157" s="149"/>
      <c r="CE157" s="160"/>
      <c r="CF157" s="80">
        <f t="shared" si="122"/>
        <v>0</v>
      </c>
      <c r="CG157" s="149"/>
      <c r="CH157" s="160"/>
      <c r="CI157" s="80">
        <f t="shared" si="123"/>
        <v>0</v>
      </c>
      <c r="CJ157" s="149"/>
      <c r="CK157" s="160"/>
      <c r="CL157" s="80">
        <f t="shared" si="124"/>
        <v>0</v>
      </c>
      <c r="CM157" s="149"/>
      <c r="CN157" s="160"/>
      <c r="CO157" s="80">
        <f t="shared" si="125"/>
        <v>0</v>
      </c>
      <c r="CP157" s="149"/>
      <c r="CQ157" s="160"/>
      <c r="CR157" s="80">
        <f t="shared" si="126"/>
        <v>0</v>
      </c>
      <c r="CS157" s="149"/>
      <c r="CT157" s="160"/>
      <c r="CU157" s="80">
        <f t="shared" si="127"/>
        <v>0</v>
      </c>
    </row>
    <row r="158" spans="1:99" ht="12.75" hidden="1" customHeight="1">
      <c r="A158" s="1">
        <f t="shared" si="99"/>
        <v>18</v>
      </c>
      <c r="B158" s="220"/>
      <c r="C158" s="81" t="e">
        <f t="shared" si="69"/>
        <v>#N/A</v>
      </c>
      <c r="D158" s="106"/>
      <c r="E158" s="96"/>
      <c r="F158" s="154"/>
      <c r="G158" s="112"/>
      <c r="H158" s="109"/>
      <c r="I158" s="82"/>
      <c r="J158" s="223"/>
      <c r="P158" s="154"/>
      <c r="Q158" s="167"/>
      <c r="R158" s="83">
        <f t="shared" si="100"/>
        <v>0</v>
      </c>
      <c r="S158" s="154"/>
      <c r="T158" s="167"/>
      <c r="U158" s="83">
        <f t="shared" si="101"/>
        <v>0</v>
      </c>
      <c r="V158" s="154"/>
      <c r="W158" s="167"/>
      <c r="X158" s="83">
        <f t="shared" si="102"/>
        <v>0</v>
      </c>
      <c r="Y158" s="154"/>
      <c r="Z158" s="167"/>
      <c r="AA158" s="83">
        <f t="shared" si="103"/>
        <v>0</v>
      </c>
      <c r="AB158" s="154"/>
      <c r="AC158" s="167"/>
      <c r="AD158" s="83">
        <f t="shared" si="104"/>
        <v>0</v>
      </c>
      <c r="AE158" s="154"/>
      <c r="AF158" s="167"/>
      <c r="AG158" s="83">
        <f t="shared" si="105"/>
        <v>0</v>
      </c>
      <c r="AH158" s="154"/>
      <c r="AI158" s="167"/>
      <c r="AJ158" s="83">
        <f t="shared" si="106"/>
        <v>0</v>
      </c>
      <c r="AK158" s="154"/>
      <c r="AL158" s="167"/>
      <c r="AM158" s="83">
        <f t="shared" si="107"/>
        <v>0</v>
      </c>
      <c r="AN158" s="154"/>
      <c r="AO158" s="167"/>
      <c r="AP158" s="83">
        <f t="shared" si="108"/>
        <v>0</v>
      </c>
      <c r="AQ158" s="154"/>
      <c r="AR158" s="167"/>
      <c r="AS158" s="83">
        <f t="shared" si="109"/>
        <v>0</v>
      </c>
      <c r="AT158" s="154"/>
      <c r="AU158" s="167"/>
      <c r="AV158" s="83">
        <f t="shared" si="110"/>
        <v>0</v>
      </c>
      <c r="AW158" s="154"/>
      <c r="AX158" s="167"/>
      <c r="AY158" s="83">
        <f t="shared" si="111"/>
        <v>0</v>
      </c>
      <c r="AZ158" s="154"/>
      <c r="BA158" s="167"/>
      <c r="BB158" s="83">
        <f t="shared" si="112"/>
        <v>0</v>
      </c>
      <c r="BC158" s="154"/>
      <c r="BD158" s="167"/>
      <c r="BE158" s="83">
        <f t="shared" si="113"/>
        <v>0</v>
      </c>
      <c r="BF158" s="154"/>
      <c r="BG158" s="167"/>
      <c r="BH158" s="83">
        <f t="shared" si="114"/>
        <v>0</v>
      </c>
      <c r="BI158" s="154"/>
      <c r="BJ158" s="167"/>
      <c r="BK158" s="83">
        <f t="shared" si="115"/>
        <v>0</v>
      </c>
      <c r="BL158" s="154"/>
      <c r="BM158" s="167"/>
      <c r="BN158" s="83">
        <f t="shared" si="116"/>
        <v>0</v>
      </c>
      <c r="BO158" s="154"/>
      <c r="BP158" s="167"/>
      <c r="BQ158" s="83">
        <f t="shared" si="117"/>
        <v>0</v>
      </c>
      <c r="BR158" s="154"/>
      <c r="BS158" s="167"/>
      <c r="BT158" s="83">
        <f t="shared" si="118"/>
        <v>0</v>
      </c>
      <c r="BU158" s="154"/>
      <c r="BV158" s="167"/>
      <c r="BW158" s="83">
        <f t="shared" si="119"/>
        <v>0</v>
      </c>
      <c r="BX158" s="154"/>
      <c r="BY158" s="167"/>
      <c r="BZ158" s="83">
        <f t="shared" si="120"/>
        <v>0</v>
      </c>
      <c r="CA158" s="154"/>
      <c r="CB158" s="167"/>
      <c r="CC158" s="83">
        <f t="shared" si="121"/>
        <v>0</v>
      </c>
      <c r="CD158" s="154"/>
      <c r="CE158" s="167"/>
      <c r="CF158" s="83">
        <f t="shared" si="122"/>
        <v>0</v>
      </c>
      <c r="CG158" s="154"/>
      <c r="CH158" s="167"/>
      <c r="CI158" s="83">
        <f t="shared" si="123"/>
        <v>0</v>
      </c>
      <c r="CJ158" s="154"/>
      <c r="CK158" s="167"/>
      <c r="CL158" s="83">
        <f t="shared" si="124"/>
        <v>0</v>
      </c>
      <c r="CM158" s="154"/>
      <c r="CN158" s="167"/>
      <c r="CO158" s="83">
        <f t="shared" si="125"/>
        <v>0</v>
      </c>
      <c r="CP158" s="154"/>
      <c r="CQ158" s="167"/>
      <c r="CR158" s="83">
        <f t="shared" si="126"/>
        <v>0</v>
      </c>
      <c r="CS158" s="154"/>
      <c r="CT158" s="167"/>
      <c r="CU158" s="83">
        <f t="shared" si="127"/>
        <v>0</v>
      </c>
    </row>
    <row r="159" spans="1:99" ht="12.75" hidden="1" customHeight="1">
      <c r="A159" s="1">
        <f t="shared" si="99"/>
        <v>18</v>
      </c>
      <c r="B159" s="220"/>
      <c r="C159" s="79" t="e">
        <f t="shared" si="69"/>
        <v>#N/A</v>
      </c>
      <c r="E159" s="95"/>
      <c r="F159" s="149"/>
      <c r="G159" s="111"/>
      <c r="H159" s="108"/>
      <c r="J159" s="223"/>
      <c r="P159" s="149"/>
      <c r="Q159" s="160"/>
      <c r="R159" s="80">
        <f t="shared" si="100"/>
        <v>0</v>
      </c>
      <c r="S159" s="149"/>
      <c r="T159" s="160"/>
      <c r="U159" s="80">
        <f t="shared" si="101"/>
        <v>0</v>
      </c>
      <c r="V159" s="149"/>
      <c r="W159" s="160"/>
      <c r="X159" s="80">
        <f t="shared" si="102"/>
        <v>0</v>
      </c>
      <c r="Y159" s="149"/>
      <c r="Z159" s="160"/>
      <c r="AA159" s="80">
        <f t="shared" si="103"/>
        <v>0</v>
      </c>
      <c r="AB159" s="149"/>
      <c r="AC159" s="160"/>
      <c r="AD159" s="80">
        <f t="shared" si="104"/>
        <v>0</v>
      </c>
      <c r="AE159" s="149"/>
      <c r="AF159" s="160"/>
      <c r="AG159" s="80">
        <f t="shared" si="105"/>
        <v>0</v>
      </c>
      <c r="AH159" s="149"/>
      <c r="AI159" s="160"/>
      <c r="AJ159" s="80">
        <f t="shared" si="106"/>
        <v>0</v>
      </c>
      <c r="AK159" s="149"/>
      <c r="AL159" s="160"/>
      <c r="AM159" s="80">
        <f t="shared" si="107"/>
        <v>0</v>
      </c>
      <c r="AN159" s="149"/>
      <c r="AO159" s="160"/>
      <c r="AP159" s="80">
        <f t="shared" si="108"/>
        <v>0</v>
      </c>
      <c r="AQ159" s="149"/>
      <c r="AR159" s="160"/>
      <c r="AS159" s="80">
        <f t="shared" si="109"/>
        <v>0</v>
      </c>
      <c r="AT159" s="149"/>
      <c r="AU159" s="160"/>
      <c r="AV159" s="80">
        <f t="shared" si="110"/>
        <v>0</v>
      </c>
      <c r="AW159" s="149"/>
      <c r="AX159" s="160"/>
      <c r="AY159" s="80">
        <f t="shared" si="111"/>
        <v>0</v>
      </c>
      <c r="AZ159" s="149"/>
      <c r="BA159" s="160"/>
      <c r="BB159" s="80">
        <f t="shared" si="112"/>
        <v>0</v>
      </c>
      <c r="BC159" s="149"/>
      <c r="BD159" s="160"/>
      <c r="BE159" s="80">
        <f t="shared" si="113"/>
        <v>0</v>
      </c>
      <c r="BF159" s="149"/>
      <c r="BG159" s="160"/>
      <c r="BH159" s="80">
        <f t="shared" si="114"/>
        <v>0</v>
      </c>
      <c r="BI159" s="149"/>
      <c r="BJ159" s="160"/>
      <c r="BK159" s="80">
        <f t="shared" si="115"/>
        <v>0</v>
      </c>
      <c r="BL159" s="149"/>
      <c r="BM159" s="160"/>
      <c r="BN159" s="80">
        <f t="shared" si="116"/>
        <v>0</v>
      </c>
      <c r="BO159" s="149"/>
      <c r="BP159" s="160"/>
      <c r="BQ159" s="80">
        <f t="shared" si="117"/>
        <v>0</v>
      </c>
      <c r="BR159" s="149"/>
      <c r="BS159" s="160"/>
      <c r="BT159" s="80">
        <f t="shared" si="118"/>
        <v>0</v>
      </c>
      <c r="BU159" s="149"/>
      <c r="BV159" s="160"/>
      <c r="BW159" s="80">
        <f t="shared" si="119"/>
        <v>0</v>
      </c>
      <c r="BX159" s="149"/>
      <c r="BY159" s="160"/>
      <c r="BZ159" s="80">
        <f t="shared" si="120"/>
        <v>0</v>
      </c>
      <c r="CA159" s="149"/>
      <c r="CB159" s="160"/>
      <c r="CC159" s="80">
        <f t="shared" si="121"/>
        <v>0</v>
      </c>
      <c r="CD159" s="149"/>
      <c r="CE159" s="160"/>
      <c r="CF159" s="80">
        <f t="shared" si="122"/>
        <v>0</v>
      </c>
      <c r="CG159" s="149"/>
      <c r="CH159" s="160"/>
      <c r="CI159" s="80">
        <f t="shared" si="123"/>
        <v>0</v>
      </c>
      <c r="CJ159" s="149"/>
      <c r="CK159" s="160"/>
      <c r="CL159" s="80">
        <f t="shared" si="124"/>
        <v>0</v>
      </c>
      <c r="CM159" s="149"/>
      <c r="CN159" s="160"/>
      <c r="CO159" s="80">
        <f t="shared" si="125"/>
        <v>0</v>
      </c>
      <c r="CP159" s="149"/>
      <c r="CQ159" s="160"/>
      <c r="CR159" s="80">
        <f t="shared" si="126"/>
        <v>0</v>
      </c>
      <c r="CS159" s="149"/>
      <c r="CT159" s="160"/>
      <c r="CU159" s="80">
        <f t="shared" si="127"/>
        <v>0</v>
      </c>
    </row>
    <row r="160" spans="1:99" ht="12.75" hidden="1" customHeight="1">
      <c r="A160" s="1">
        <f t="shared" si="99"/>
        <v>18</v>
      </c>
      <c r="B160" s="220"/>
      <c r="C160" s="81" t="e">
        <f t="shared" si="69"/>
        <v>#N/A</v>
      </c>
      <c r="D160" s="106"/>
      <c r="E160" s="96"/>
      <c r="F160" s="154"/>
      <c r="G160" s="112"/>
      <c r="H160" s="109"/>
      <c r="I160" s="82"/>
      <c r="J160" s="223"/>
      <c r="P160" s="154"/>
      <c r="Q160" s="167"/>
      <c r="R160" s="83">
        <f t="shared" si="100"/>
        <v>0</v>
      </c>
      <c r="S160" s="154"/>
      <c r="T160" s="167"/>
      <c r="U160" s="83">
        <f t="shared" si="101"/>
        <v>0</v>
      </c>
      <c r="V160" s="154"/>
      <c r="W160" s="167"/>
      <c r="X160" s="83">
        <f t="shared" si="102"/>
        <v>0</v>
      </c>
      <c r="Y160" s="154"/>
      <c r="Z160" s="167"/>
      <c r="AA160" s="83">
        <f t="shared" si="103"/>
        <v>0</v>
      </c>
      <c r="AB160" s="154"/>
      <c r="AC160" s="167"/>
      <c r="AD160" s="83">
        <f t="shared" si="104"/>
        <v>0</v>
      </c>
      <c r="AE160" s="154"/>
      <c r="AF160" s="167"/>
      <c r="AG160" s="83">
        <f t="shared" si="105"/>
        <v>0</v>
      </c>
      <c r="AH160" s="154"/>
      <c r="AI160" s="167"/>
      <c r="AJ160" s="83">
        <f t="shared" si="106"/>
        <v>0</v>
      </c>
      <c r="AK160" s="154"/>
      <c r="AL160" s="167"/>
      <c r="AM160" s="83">
        <f t="shared" si="107"/>
        <v>0</v>
      </c>
      <c r="AN160" s="154"/>
      <c r="AO160" s="167"/>
      <c r="AP160" s="83">
        <f t="shared" si="108"/>
        <v>0</v>
      </c>
      <c r="AQ160" s="154"/>
      <c r="AR160" s="167"/>
      <c r="AS160" s="83">
        <f t="shared" si="109"/>
        <v>0</v>
      </c>
      <c r="AT160" s="154"/>
      <c r="AU160" s="167"/>
      <c r="AV160" s="83">
        <f t="shared" si="110"/>
        <v>0</v>
      </c>
      <c r="AW160" s="154"/>
      <c r="AX160" s="167"/>
      <c r="AY160" s="83">
        <f t="shared" si="111"/>
        <v>0</v>
      </c>
      <c r="AZ160" s="154"/>
      <c r="BA160" s="167"/>
      <c r="BB160" s="83">
        <f t="shared" si="112"/>
        <v>0</v>
      </c>
      <c r="BC160" s="154"/>
      <c r="BD160" s="167"/>
      <c r="BE160" s="83">
        <f t="shared" si="113"/>
        <v>0</v>
      </c>
      <c r="BF160" s="154"/>
      <c r="BG160" s="167"/>
      <c r="BH160" s="83">
        <f t="shared" si="114"/>
        <v>0</v>
      </c>
      <c r="BI160" s="154"/>
      <c r="BJ160" s="167"/>
      <c r="BK160" s="83">
        <f t="shared" si="115"/>
        <v>0</v>
      </c>
      <c r="BL160" s="154"/>
      <c r="BM160" s="167"/>
      <c r="BN160" s="83">
        <f t="shared" si="116"/>
        <v>0</v>
      </c>
      <c r="BO160" s="154"/>
      <c r="BP160" s="167"/>
      <c r="BQ160" s="83">
        <f t="shared" si="117"/>
        <v>0</v>
      </c>
      <c r="BR160" s="154"/>
      <c r="BS160" s="167"/>
      <c r="BT160" s="83">
        <f t="shared" si="118"/>
        <v>0</v>
      </c>
      <c r="BU160" s="154"/>
      <c r="BV160" s="167"/>
      <c r="BW160" s="83">
        <f t="shared" si="119"/>
        <v>0</v>
      </c>
      <c r="BX160" s="154"/>
      <c r="BY160" s="167"/>
      <c r="BZ160" s="83">
        <f t="shared" si="120"/>
        <v>0</v>
      </c>
      <c r="CA160" s="154"/>
      <c r="CB160" s="167"/>
      <c r="CC160" s="83">
        <f t="shared" si="121"/>
        <v>0</v>
      </c>
      <c r="CD160" s="154"/>
      <c r="CE160" s="167"/>
      <c r="CF160" s="83">
        <f t="shared" si="122"/>
        <v>0</v>
      </c>
      <c r="CG160" s="154"/>
      <c r="CH160" s="167"/>
      <c r="CI160" s="83">
        <f t="shared" si="123"/>
        <v>0</v>
      </c>
      <c r="CJ160" s="154"/>
      <c r="CK160" s="167"/>
      <c r="CL160" s="83">
        <f t="shared" si="124"/>
        <v>0</v>
      </c>
      <c r="CM160" s="154"/>
      <c r="CN160" s="167"/>
      <c r="CO160" s="83">
        <f t="shared" si="125"/>
        <v>0</v>
      </c>
      <c r="CP160" s="154"/>
      <c r="CQ160" s="167"/>
      <c r="CR160" s="83">
        <f t="shared" si="126"/>
        <v>0</v>
      </c>
      <c r="CS160" s="154"/>
      <c r="CT160" s="167"/>
      <c r="CU160" s="83">
        <f t="shared" si="127"/>
        <v>0</v>
      </c>
    </row>
    <row r="161" spans="1:99" ht="12.75" hidden="1" customHeight="1">
      <c r="A161" s="1">
        <f t="shared" si="99"/>
        <v>18</v>
      </c>
      <c r="B161" s="220"/>
      <c r="C161" s="79" t="e">
        <f t="shared" si="69"/>
        <v>#N/A</v>
      </c>
      <c r="E161" s="95"/>
      <c r="F161" s="149"/>
      <c r="G161" s="111"/>
      <c r="H161" s="108"/>
      <c r="J161" s="223"/>
      <c r="P161" s="149"/>
      <c r="Q161" s="160"/>
      <c r="R161" s="80">
        <f t="shared" si="100"/>
        <v>0</v>
      </c>
      <c r="S161" s="149"/>
      <c r="T161" s="160"/>
      <c r="U161" s="80">
        <f t="shared" si="101"/>
        <v>0</v>
      </c>
      <c r="V161" s="149"/>
      <c r="W161" s="160"/>
      <c r="X161" s="80">
        <f t="shared" si="102"/>
        <v>0</v>
      </c>
      <c r="Y161" s="149"/>
      <c r="Z161" s="160"/>
      <c r="AA161" s="80">
        <f t="shared" si="103"/>
        <v>0</v>
      </c>
      <c r="AB161" s="149"/>
      <c r="AC161" s="160"/>
      <c r="AD161" s="80">
        <f t="shared" si="104"/>
        <v>0</v>
      </c>
      <c r="AE161" s="149"/>
      <c r="AF161" s="160"/>
      <c r="AG161" s="80">
        <f t="shared" si="105"/>
        <v>0</v>
      </c>
      <c r="AH161" s="149"/>
      <c r="AI161" s="160"/>
      <c r="AJ161" s="80">
        <f t="shared" si="106"/>
        <v>0</v>
      </c>
      <c r="AK161" s="149"/>
      <c r="AL161" s="160"/>
      <c r="AM161" s="80">
        <f t="shared" si="107"/>
        <v>0</v>
      </c>
      <c r="AN161" s="149"/>
      <c r="AO161" s="160"/>
      <c r="AP161" s="80">
        <f t="shared" si="108"/>
        <v>0</v>
      </c>
      <c r="AQ161" s="149"/>
      <c r="AR161" s="160"/>
      <c r="AS161" s="80">
        <f t="shared" si="109"/>
        <v>0</v>
      </c>
      <c r="AT161" s="149"/>
      <c r="AU161" s="160"/>
      <c r="AV161" s="80">
        <f t="shared" si="110"/>
        <v>0</v>
      </c>
      <c r="AW161" s="149"/>
      <c r="AX161" s="160"/>
      <c r="AY161" s="80">
        <f t="shared" si="111"/>
        <v>0</v>
      </c>
      <c r="AZ161" s="149"/>
      <c r="BA161" s="160"/>
      <c r="BB161" s="80">
        <f t="shared" si="112"/>
        <v>0</v>
      </c>
      <c r="BC161" s="149"/>
      <c r="BD161" s="160"/>
      <c r="BE161" s="80">
        <f t="shared" si="113"/>
        <v>0</v>
      </c>
      <c r="BF161" s="149"/>
      <c r="BG161" s="160"/>
      <c r="BH161" s="80">
        <f t="shared" si="114"/>
        <v>0</v>
      </c>
      <c r="BI161" s="149"/>
      <c r="BJ161" s="160"/>
      <c r="BK161" s="80">
        <f t="shared" si="115"/>
        <v>0</v>
      </c>
      <c r="BL161" s="149"/>
      <c r="BM161" s="160"/>
      <c r="BN161" s="80">
        <f t="shared" si="116"/>
        <v>0</v>
      </c>
      <c r="BO161" s="149"/>
      <c r="BP161" s="160"/>
      <c r="BQ161" s="80">
        <f t="shared" si="117"/>
        <v>0</v>
      </c>
      <c r="BR161" s="149"/>
      <c r="BS161" s="160"/>
      <c r="BT161" s="80">
        <f t="shared" si="118"/>
        <v>0</v>
      </c>
      <c r="BU161" s="149"/>
      <c r="BV161" s="160"/>
      <c r="BW161" s="80">
        <f t="shared" si="119"/>
        <v>0</v>
      </c>
      <c r="BX161" s="149"/>
      <c r="BY161" s="160"/>
      <c r="BZ161" s="80">
        <f t="shared" si="120"/>
        <v>0</v>
      </c>
      <c r="CA161" s="149"/>
      <c r="CB161" s="160"/>
      <c r="CC161" s="80">
        <f t="shared" si="121"/>
        <v>0</v>
      </c>
      <c r="CD161" s="149"/>
      <c r="CE161" s="160"/>
      <c r="CF161" s="80">
        <f t="shared" si="122"/>
        <v>0</v>
      </c>
      <c r="CG161" s="149"/>
      <c r="CH161" s="160"/>
      <c r="CI161" s="80">
        <f t="shared" si="123"/>
        <v>0</v>
      </c>
      <c r="CJ161" s="149"/>
      <c r="CK161" s="160"/>
      <c r="CL161" s="80">
        <f t="shared" si="124"/>
        <v>0</v>
      </c>
      <c r="CM161" s="149"/>
      <c r="CN161" s="160"/>
      <c r="CO161" s="80">
        <f t="shared" si="125"/>
        <v>0</v>
      </c>
      <c r="CP161" s="149"/>
      <c r="CQ161" s="160"/>
      <c r="CR161" s="80">
        <f t="shared" si="126"/>
        <v>0</v>
      </c>
      <c r="CS161" s="149"/>
      <c r="CT161" s="160"/>
      <c r="CU161" s="80">
        <f t="shared" si="127"/>
        <v>0</v>
      </c>
    </row>
    <row r="162" spans="1:99" ht="12.75" hidden="1" customHeight="1">
      <c r="A162" s="1">
        <f t="shared" si="99"/>
        <v>18</v>
      </c>
      <c r="B162" s="220"/>
      <c r="C162" s="81" t="e">
        <f t="shared" si="69"/>
        <v>#N/A</v>
      </c>
      <c r="D162" s="106"/>
      <c r="E162" s="96"/>
      <c r="F162" s="154"/>
      <c r="G162" s="112"/>
      <c r="H162" s="109"/>
      <c r="I162" s="82"/>
      <c r="J162" s="223"/>
      <c r="P162" s="154"/>
      <c r="Q162" s="167"/>
      <c r="R162" s="83">
        <f t="shared" si="100"/>
        <v>0</v>
      </c>
      <c r="S162" s="154"/>
      <c r="T162" s="167"/>
      <c r="U162" s="83">
        <f t="shared" si="101"/>
        <v>0</v>
      </c>
      <c r="V162" s="154"/>
      <c r="W162" s="167"/>
      <c r="X162" s="83">
        <f t="shared" si="102"/>
        <v>0</v>
      </c>
      <c r="Y162" s="154"/>
      <c r="Z162" s="167"/>
      <c r="AA162" s="83">
        <f t="shared" si="103"/>
        <v>0</v>
      </c>
      <c r="AB162" s="154"/>
      <c r="AC162" s="167"/>
      <c r="AD162" s="83">
        <f t="shared" si="104"/>
        <v>0</v>
      </c>
      <c r="AE162" s="154"/>
      <c r="AF162" s="167"/>
      <c r="AG162" s="83">
        <f t="shared" si="105"/>
        <v>0</v>
      </c>
      <c r="AH162" s="154"/>
      <c r="AI162" s="167"/>
      <c r="AJ162" s="83">
        <f t="shared" si="106"/>
        <v>0</v>
      </c>
      <c r="AK162" s="154"/>
      <c r="AL162" s="167"/>
      <c r="AM162" s="83">
        <f t="shared" si="107"/>
        <v>0</v>
      </c>
      <c r="AN162" s="154"/>
      <c r="AO162" s="167"/>
      <c r="AP162" s="83">
        <f t="shared" si="108"/>
        <v>0</v>
      </c>
      <c r="AQ162" s="154"/>
      <c r="AR162" s="167"/>
      <c r="AS162" s="83">
        <f t="shared" si="109"/>
        <v>0</v>
      </c>
      <c r="AT162" s="154"/>
      <c r="AU162" s="167"/>
      <c r="AV162" s="83">
        <f t="shared" si="110"/>
        <v>0</v>
      </c>
      <c r="AW162" s="154"/>
      <c r="AX162" s="167"/>
      <c r="AY162" s="83">
        <f t="shared" si="111"/>
        <v>0</v>
      </c>
      <c r="AZ162" s="154"/>
      <c r="BA162" s="167"/>
      <c r="BB162" s="83">
        <f t="shared" si="112"/>
        <v>0</v>
      </c>
      <c r="BC162" s="154"/>
      <c r="BD162" s="167"/>
      <c r="BE162" s="83">
        <f t="shared" si="113"/>
        <v>0</v>
      </c>
      <c r="BF162" s="154"/>
      <c r="BG162" s="167"/>
      <c r="BH162" s="83">
        <f t="shared" si="114"/>
        <v>0</v>
      </c>
      <c r="BI162" s="154"/>
      <c r="BJ162" s="167"/>
      <c r="BK162" s="83">
        <f t="shared" si="115"/>
        <v>0</v>
      </c>
      <c r="BL162" s="154"/>
      <c r="BM162" s="167"/>
      <c r="BN162" s="83">
        <f t="shared" si="116"/>
        <v>0</v>
      </c>
      <c r="BO162" s="154"/>
      <c r="BP162" s="167"/>
      <c r="BQ162" s="83">
        <f t="shared" si="117"/>
        <v>0</v>
      </c>
      <c r="BR162" s="154"/>
      <c r="BS162" s="167"/>
      <c r="BT162" s="83">
        <f t="shared" si="118"/>
        <v>0</v>
      </c>
      <c r="BU162" s="154"/>
      <c r="BV162" s="167"/>
      <c r="BW162" s="83">
        <f t="shared" si="119"/>
        <v>0</v>
      </c>
      <c r="BX162" s="154"/>
      <c r="BY162" s="167"/>
      <c r="BZ162" s="83">
        <f t="shared" si="120"/>
        <v>0</v>
      </c>
      <c r="CA162" s="154"/>
      <c r="CB162" s="167"/>
      <c r="CC162" s="83">
        <f t="shared" si="121"/>
        <v>0</v>
      </c>
      <c r="CD162" s="154"/>
      <c r="CE162" s="167"/>
      <c r="CF162" s="83">
        <f t="shared" si="122"/>
        <v>0</v>
      </c>
      <c r="CG162" s="154"/>
      <c r="CH162" s="167"/>
      <c r="CI162" s="83">
        <f t="shared" si="123"/>
        <v>0</v>
      </c>
      <c r="CJ162" s="154"/>
      <c r="CK162" s="167"/>
      <c r="CL162" s="83">
        <f t="shared" si="124"/>
        <v>0</v>
      </c>
      <c r="CM162" s="154"/>
      <c r="CN162" s="167"/>
      <c r="CO162" s="83">
        <f t="shared" si="125"/>
        <v>0</v>
      </c>
      <c r="CP162" s="154"/>
      <c r="CQ162" s="167"/>
      <c r="CR162" s="83">
        <f t="shared" si="126"/>
        <v>0</v>
      </c>
      <c r="CS162" s="154"/>
      <c r="CT162" s="167"/>
      <c r="CU162" s="83">
        <f t="shared" si="127"/>
        <v>0</v>
      </c>
    </row>
    <row r="163" spans="1:99" ht="12.75" hidden="1" customHeight="1">
      <c r="A163" s="1">
        <f t="shared" si="99"/>
        <v>18</v>
      </c>
      <c r="B163" s="220"/>
      <c r="C163" s="79" t="e">
        <f t="shared" si="69"/>
        <v>#N/A</v>
      </c>
      <c r="E163" s="95"/>
      <c r="F163" s="149"/>
      <c r="G163" s="111"/>
      <c r="H163" s="108"/>
      <c r="J163" s="223"/>
      <c r="P163" s="149"/>
      <c r="Q163" s="160"/>
      <c r="R163" s="80">
        <f t="shared" si="100"/>
        <v>0</v>
      </c>
      <c r="S163" s="149"/>
      <c r="T163" s="160"/>
      <c r="U163" s="80">
        <f t="shared" si="101"/>
        <v>0</v>
      </c>
      <c r="V163" s="149"/>
      <c r="W163" s="160"/>
      <c r="X163" s="80">
        <f t="shared" si="102"/>
        <v>0</v>
      </c>
      <c r="Y163" s="149"/>
      <c r="Z163" s="160"/>
      <c r="AA163" s="80">
        <f t="shared" si="103"/>
        <v>0</v>
      </c>
      <c r="AB163" s="149"/>
      <c r="AC163" s="160"/>
      <c r="AD163" s="80">
        <f t="shared" si="104"/>
        <v>0</v>
      </c>
      <c r="AE163" s="149"/>
      <c r="AF163" s="160"/>
      <c r="AG163" s="80">
        <f t="shared" si="105"/>
        <v>0</v>
      </c>
      <c r="AH163" s="149"/>
      <c r="AI163" s="160"/>
      <c r="AJ163" s="80">
        <f t="shared" si="106"/>
        <v>0</v>
      </c>
      <c r="AK163" s="149"/>
      <c r="AL163" s="160"/>
      <c r="AM163" s="80">
        <f t="shared" si="107"/>
        <v>0</v>
      </c>
      <c r="AN163" s="149"/>
      <c r="AO163" s="160"/>
      <c r="AP163" s="80">
        <f t="shared" si="108"/>
        <v>0</v>
      </c>
      <c r="AQ163" s="149"/>
      <c r="AR163" s="160"/>
      <c r="AS163" s="80">
        <f t="shared" si="109"/>
        <v>0</v>
      </c>
      <c r="AT163" s="149"/>
      <c r="AU163" s="160"/>
      <c r="AV163" s="80">
        <f t="shared" si="110"/>
        <v>0</v>
      </c>
      <c r="AW163" s="149"/>
      <c r="AX163" s="160"/>
      <c r="AY163" s="80">
        <f t="shared" si="111"/>
        <v>0</v>
      </c>
      <c r="AZ163" s="149"/>
      <c r="BA163" s="160"/>
      <c r="BB163" s="80">
        <f t="shared" si="112"/>
        <v>0</v>
      </c>
      <c r="BC163" s="149"/>
      <c r="BD163" s="160"/>
      <c r="BE163" s="80">
        <f t="shared" si="113"/>
        <v>0</v>
      </c>
      <c r="BF163" s="149"/>
      <c r="BG163" s="160"/>
      <c r="BH163" s="80">
        <f t="shared" si="114"/>
        <v>0</v>
      </c>
      <c r="BI163" s="149"/>
      <c r="BJ163" s="160"/>
      <c r="BK163" s="80">
        <f t="shared" si="115"/>
        <v>0</v>
      </c>
      <c r="BL163" s="149"/>
      <c r="BM163" s="160"/>
      <c r="BN163" s="80">
        <f t="shared" si="116"/>
        <v>0</v>
      </c>
      <c r="BO163" s="149"/>
      <c r="BP163" s="160"/>
      <c r="BQ163" s="80">
        <f t="shared" si="117"/>
        <v>0</v>
      </c>
      <c r="BR163" s="149"/>
      <c r="BS163" s="160"/>
      <c r="BT163" s="80">
        <f t="shared" si="118"/>
        <v>0</v>
      </c>
      <c r="BU163" s="149"/>
      <c r="BV163" s="160"/>
      <c r="BW163" s="80">
        <f t="shared" si="119"/>
        <v>0</v>
      </c>
      <c r="BX163" s="149"/>
      <c r="BY163" s="160"/>
      <c r="BZ163" s="80">
        <f t="shared" si="120"/>
        <v>0</v>
      </c>
      <c r="CA163" s="149"/>
      <c r="CB163" s="160"/>
      <c r="CC163" s="80">
        <f t="shared" si="121"/>
        <v>0</v>
      </c>
      <c r="CD163" s="149"/>
      <c r="CE163" s="160"/>
      <c r="CF163" s="80">
        <f t="shared" si="122"/>
        <v>0</v>
      </c>
      <c r="CG163" s="149"/>
      <c r="CH163" s="160"/>
      <c r="CI163" s="80">
        <f t="shared" si="123"/>
        <v>0</v>
      </c>
      <c r="CJ163" s="149"/>
      <c r="CK163" s="160"/>
      <c r="CL163" s="80">
        <f t="shared" si="124"/>
        <v>0</v>
      </c>
      <c r="CM163" s="149"/>
      <c r="CN163" s="160"/>
      <c r="CO163" s="80">
        <f t="shared" si="125"/>
        <v>0</v>
      </c>
      <c r="CP163" s="149"/>
      <c r="CQ163" s="160"/>
      <c r="CR163" s="80">
        <f t="shared" si="126"/>
        <v>0</v>
      </c>
      <c r="CS163" s="149"/>
      <c r="CT163" s="160"/>
      <c r="CU163" s="80">
        <f t="shared" si="127"/>
        <v>0</v>
      </c>
    </row>
    <row r="164" spans="1:99" ht="13.5" hidden="1" customHeight="1">
      <c r="A164" s="1">
        <f t="shared" si="98"/>
        <v>18</v>
      </c>
      <c r="B164" s="221"/>
      <c r="C164" s="84" t="e">
        <f t="shared" si="69"/>
        <v>#N/A</v>
      </c>
      <c r="D164" s="107"/>
      <c r="E164" s="97"/>
      <c r="F164" s="147"/>
      <c r="G164" s="113"/>
      <c r="H164" s="110"/>
      <c r="I164" s="85"/>
      <c r="J164" s="224"/>
      <c r="K164" s="86"/>
      <c r="L164" s="86"/>
      <c r="M164" s="86"/>
      <c r="N164" s="86"/>
      <c r="O164" s="86"/>
      <c r="P164" s="147"/>
      <c r="Q164" s="101"/>
      <c r="R164" s="87">
        <f t="shared" si="100"/>
        <v>0</v>
      </c>
      <c r="S164" s="147"/>
      <c r="T164" s="101"/>
      <c r="U164" s="87">
        <f t="shared" si="101"/>
        <v>0</v>
      </c>
      <c r="V164" s="147"/>
      <c r="W164" s="101"/>
      <c r="X164" s="87">
        <f t="shared" si="102"/>
        <v>0</v>
      </c>
      <c r="Y164" s="147"/>
      <c r="Z164" s="101"/>
      <c r="AA164" s="87">
        <f t="shared" si="103"/>
        <v>0</v>
      </c>
      <c r="AB164" s="147"/>
      <c r="AC164" s="101"/>
      <c r="AD164" s="87">
        <f t="shared" si="104"/>
        <v>0</v>
      </c>
      <c r="AE164" s="147"/>
      <c r="AF164" s="101"/>
      <c r="AG164" s="87">
        <f t="shared" si="105"/>
        <v>0</v>
      </c>
      <c r="AH164" s="147"/>
      <c r="AI164" s="101"/>
      <c r="AJ164" s="87">
        <f t="shared" si="106"/>
        <v>0</v>
      </c>
      <c r="AK164" s="147"/>
      <c r="AL164" s="101"/>
      <c r="AM164" s="87">
        <f t="shared" si="107"/>
        <v>0</v>
      </c>
      <c r="AN164" s="147"/>
      <c r="AO164" s="101"/>
      <c r="AP164" s="87">
        <f t="shared" si="108"/>
        <v>0</v>
      </c>
      <c r="AQ164" s="147"/>
      <c r="AR164" s="101"/>
      <c r="AS164" s="87">
        <f t="shared" si="109"/>
        <v>0</v>
      </c>
      <c r="AT164" s="147"/>
      <c r="AU164" s="101"/>
      <c r="AV164" s="87">
        <f t="shared" si="110"/>
        <v>0</v>
      </c>
      <c r="AW164" s="147"/>
      <c r="AX164" s="101"/>
      <c r="AY164" s="87">
        <f t="shared" si="111"/>
        <v>0</v>
      </c>
      <c r="AZ164" s="147"/>
      <c r="BA164" s="101"/>
      <c r="BB164" s="87">
        <f t="shared" si="112"/>
        <v>0</v>
      </c>
      <c r="BC164" s="147"/>
      <c r="BD164" s="101"/>
      <c r="BE164" s="87">
        <f t="shared" si="113"/>
        <v>0</v>
      </c>
      <c r="BF164" s="147"/>
      <c r="BG164" s="101"/>
      <c r="BH164" s="87">
        <f t="shared" si="114"/>
        <v>0</v>
      </c>
      <c r="BI164" s="147"/>
      <c r="BJ164" s="101"/>
      <c r="BK164" s="87">
        <f t="shared" si="115"/>
        <v>0</v>
      </c>
      <c r="BL164" s="147"/>
      <c r="BM164" s="101"/>
      <c r="BN164" s="87">
        <f t="shared" si="116"/>
        <v>0</v>
      </c>
      <c r="BO164" s="147"/>
      <c r="BP164" s="101"/>
      <c r="BQ164" s="87">
        <f t="shared" si="117"/>
        <v>0</v>
      </c>
      <c r="BR164" s="147"/>
      <c r="BS164" s="101"/>
      <c r="BT164" s="87">
        <f t="shared" si="118"/>
        <v>0</v>
      </c>
      <c r="BU164" s="147"/>
      <c r="BV164" s="101"/>
      <c r="BW164" s="87">
        <f t="shared" si="119"/>
        <v>0</v>
      </c>
      <c r="BX164" s="147"/>
      <c r="BY164" s="101"/>
      <c r="BZ164" s="87">
        <f t="shared" si="120"/>
        <v>0</v>
      </c>
      <c r="CA164" s="147"/>
      <c r="CB164" s="101"/>
      <c r="CC164" s="87">
        <f t="shared" si="121"/>
        <v>0</v>
      </c>
      <c r="CD164" s="147"/>
      <c r="CE164" s="101"/>
      <c r="CF164" s="87">
        <f t="shared" si="122"/>
        <v>0</v>
      </c>
      <c r="CG164" s="147"/>
      <c r="CH164" s="101"/>
      <c r="CI164" s="87">
        <f t="shared" si="123"/>
        <v>0</v>
      </c>
      <c r="CJ164" s="147"/>
      <c r="CK164" s="101"/>
      <c r="CL164" s="87">
        <f t="shared" si="124"/>
        <v>0</v>
      </c>
      <c r="CM164" s="147"/>
      <c r="CN164" s="101"/>
      <c r="CO164" s="87">
        <f t="shared" si="125"/>
        <v>0</v>
      </c>
      <c r="CP164" s="147"/>
      <c r="CQ164" s="101"/>
      <c r="CR164" s="87">
        <f t="shared" si="126"/>
        <v>0</v>
      </c>
      <c r="CS164" s="147"/>
      <c r="CT164" s="101"/>
      <c r="CU164" s="87">
        <f t="shared" si="127"/>
        <v>0</v>
      </c>
    </row>
    <row r="165" spans="1:99" ht="12.75" hidden="1" customHeight="1">
      <c r="A165" s="1">
        <f t="shared" si="98"/>
        <v>19</v>
      </c>
      <c r="B165" s="219">
        <v>19</v>
      </c>
      <c r="C165" s="81" t="e">
        <f t="shared" si="69"/>
        <v>#N/A</v>
      </c>
      <c r="D165" s="117"/>
      <c r="E165" s="116"/>
      <c r="F165" s="154"/>
      <c r="G165" s="112"/>
      <c r="H165" s="109"/>
      <c r="I165" s="82"/>
      <c r="J165" s="227"/>
      <c r="P165" s="154"/>
      <c r="Q165" s="167"/>
      <c r="R165" s="83">
        <f t="shared" si="100"/>
        <v>0</v>
      </c>
      <c r="S165" s="154"/>
      <c r="T165" s="167"/>
      <c r="U165" s="83">
        <f t="shared" si="101"/>
        <v>0</v>
      </c>
      <c r="V165" s="154"/>
      <c r="W165" s="167"/>
      <c r="X165" s="83">
        <f t="shared" si="102"/>
        <v>0</v>
      </c>
      <c r="Y165" s="154"/>
      <c r="Z165" s="167"/>
      <c r="AA165" s="83">
        <f t="shared" si="103"/>
        <v>0</v>
      </c>
      <c r="AB165" s="154"/>
      <c r="AC165" s="167"/>
      <c r="AD165" s="83">
        <f t="shared" si="104"/>
        <v>0</v>
      </c>
      <c r="AE165" s="154"/>
      <c r="AF165" s="167"/>
      <c r="AG165" s="83">
        <f t="shared" si="105"/>
        <v>0</v>
      </c>
      <c r="AH165" s="154"/>
      <c r="AI165" s="167"/>
      <c r="AJ165" s="83">
        <f t="shared" si="106"/>
        <v>0</v>
      </c>
      <c r="AK165" s="154"/>
      <c r="AL165" s="167"/>
      <c r="AM165" s="83">
        <f t="shared" si="107"/>
        <v>0</v>
      </c>
      <c r="AN165" s="154"/>
      <c r="AO165" s="167"/>
      <c r="AP165" s="83">
        <f t="shared" si="108"/>
        <v>0</v>
      </c>
      <c r="AQ165" s="154"/>
      <c r="AR165" s="167"/>
      <c r="AS165" s="83">
        <f t="shared" si="109"/>
        <v>0</v>
      </c>
      <c r="AT165" s="154"/>
      <c r="AU165" s="167"/>
      <c r="AV165" s="83">
        <f t="shared" si="110"/>
        <v>0</v>
      </c>
      <c r="AW165" s="154"/>
      <c r="AX165" s="167"/>
      <c r="AY165" s="83">
        <f t="shared" si="111"/>
        <v>0</v>
      </c>
      <c r="AZ165" s="154"/>
      <c r="BA165" s="167"/>
      <c r="BB165" s="83">
        <f t="shared" si="112"/>
        <v>0</v>
      </c>
      <c r="BC165" s="154"/>
      <c r="BD165" s="167"/>
      <c r="BE165" s="83">
        <f t="shared" si="113"/>
        <v>0</v>
      </c>
      <c r="BF165" s="154"/>
      <c r="BG165" s="167"/>
      <c r="BH165" s="83">
        <f t="shared" si="114"/>
        <v>0</v>
      </c>
      <c r="BI165" s="154"/>
      <c r="BJ165" s="167"/>
      <c r="BK165" s="83">
        <f t="shared" si="115"/>
        <v>0</v>
      </c>
      <c r="BL165" s="154"/>
      <c r="BM165" s="167"/>
      <c r="BN165" s="83">
        <f t="shared" si="116"/>
        <v>0</v>
      </c>
      <c r="BO165" s="154"/>
      <c r="BP165" s="167"/>
      <c r="BQ165" s="83">
        <f t="shared" si="117"/>
        <v>0</v>
      </c>
      <c r="BR165" s="154"/>
      <c r="BS165" s="167"/>
      <c r="BT165" s="83">
        <f t="shared" si="118"/>
        <v>0</v>
      </c>
      <c r="BU165" s="154"/>
      <c r="BV165" s="167"/>
      <c r="BW165" s="83">
        <f t="shared" si="119"/>
        <v>0</v>
      </c>
      <c r="BX165" s="154"/>
      <c r="BY165" s="167"/>
      <c r="BZ165" s="83">
        <f t="shared" si="120"/>
        <v>0</v>
      </c>
      <c r="CA165" s="154"/>
      <c r="CB165" s="167"/>
      <c r="CC165" s="83">
        <f t="shared" si="121"/>
        <v>0</v>
      </c>
      <c r="CD165" s="154"/>
      <c r="CE165" s="167"/>
      <c r="CF165" s="83">
        <f t="shared" si="122"/>
        <v>0</v>
      </c>
      <c r="CG165" s="154"/>
      <c r="CH165" s="167"/>
      <c r="CI165" s="83">
        <f t="shared" si="123"/>
        <v>0</v>
      </c>
      <c r="CJ165" s="154"/>
      <c r="CK165" s="167"/>
      <c r="CL165" s="83">
        <f t="shared" si="124"/>
        <v>0</v>
      </c>
      <c r="CM165" s="154"/>
      <c r="CN165" s="167"/>
      <c r="CO165" s="83">
        <f t="shared" si="125"/>
        <v>0</v>
      </c>
      <c r="CP165" s="154"/>
      <c r="CQ165" s="167"/>
      <c r="CR165" s="83">
        <f t="shared" si="126"/>
        <v>0</v>
      </c>
      <c r="CS165" s="154"/>
      <c r="CT165" s="167"/>
      <c r="CU165" s="83">
        <f t="shared" si="127"/>
        <v>0</v>
      </c>
    </row>
    <row r="166" spans="1:99" ht="12.75" hidden="1" customHeight="1">
      <c r="A166" s="1">
        <f t="shared" si="98"/>
        <v>19</v>
      </c>
      <c r="B166" s="220"/>
      <c r="C166" s="79" t="e">
        <f t="shared" si="69"/>
        <v>#N/A</v>
      </c>
      <c r="E166" s="95"/>
      <c r="F166" s="149"/>
      <c r="G166" s="111"/>
      <c r="H166" s="108"/>
      <c r="J166" s="223"/>
      <c r="P166" s="149"/>
      <c r="Q166" s="160"/>
      <c r="R166" s="80">
        <f t="shared" si="100"/>
        <v>0</v>
      </c>
      <c r="S166" s="149"/>
      <c r="T166" s="160"/>
      <c r="U166" s="80">
        <f t="shared" si="101"/>
        <v>0</v>
      </c>
      <c r="V166" s="149"/>
      <c r="W166" s="160"/>
      <c r="X166" s="80">
        <f t="shared" si="102"/>
        <v>0</v>
      </c>
      <c r="Y166" s="149"/>
      <c r="Z166" s="160"/>
      <c r="AA166" s="80">
        <f t="shared" si="103"/>
        <v>0</v>
      </c>
      <c r="AB166" s="149"/>
      <c r="AC166" s="160"/>
      <c r="AD166" s="80">
        <f t="shared" si="104"/>
        <v>0</v>
      </c>
      <c r="AE166" s="149"/>
      <c r="AF166" s="160"/>
      <c r="AG166" s="80">
        <f t="shared" si="105"/>
        <v>0</v>
      </c>
      <c r="AH166" s="149"/>
      <c r="AI166" s="160"/>
      <c r="AJ166" s="80">
        <f t="shared" si="106"/>
        <v>0</v>
      </c>
      <c r="AK166" s="149"/>
      <c r="AL166" s="160"/>
      <c r="AM166" s="80">
        <f t="shared" si="107"/>
        <v>0</v>
      </c>
      <c r="AN166" s="149"/>
      <c r="AO166" s="160"/>
      <c r="AP166" s="80">
        <f t="shared" si="108"/>
        <v>0</v>
      </c>
      <c r="AQ166" s="149"/>
      <c r="AR166" s="160"/>
      <c r="AS166" s="80">
        <f t="shared" si="109"/>
        <v>0</v>
      </c>
      <c r="AT166" s="149"/>
      <c r="AU166" s="160"/>
      <c r="AV166" s="80">
        <f t="shared" si="110"/>
        <v>0</v>
      </c>
      <c r="AW166" s="149"/>
      <c r="AX166" s="160"/>
      <c r="AY166" s="80">
        <f t="shared" si="111"/>
        <v>0</v>
      </c>
      <c r="AZ166" s="149"/>
      <c r="BA166" s="160"/>
      <c r="BB166" s="80">
        <f t="shared" si="112"/>
        <v>0</v>
      </c>
      <c r="BC166" s="149"/>
      <c r="BD166" s="160"/>
      <c r="BE166" s="80">
        <f t="shared" si="113"/>
        <v>0</v>
      </c>
      <c r="BF166" s="149"/>
      <c r="BG166" s="160"/>
      <c r="BH166" s="80">
        <f t="shared" si="114"/>
        <v>0</v>
      </c>
      <c r="BI166" s="149"/>
      <c r="BJ166" s="160"/>
      <c r="BK166" s="80">
        <f t="shared" si="115"/>
        <v>0</v>
      </c>
      <c r="BL166" s="149"/>
      <c r="BM166" s="160"/>
      <c r="BN166" s="80">
        <f t="shared" si="116"/>
        <v>0</v>
      </c>
      <c r="BO166" s="149"/>
      <c r="BP166" s="160"/>
      <c r="BQ166" s="80">
        <f t="shared" si="117"/>
        <v>0</v>
      </c>
      <c r="BR166" s="149"/>
      <c r="BS166" s="160"/>
      <c r="BT166" s="80">
        <f t="shared" si="118"/>
        <v>0</v>
      </c>
      <c r="BU166" s="149"/>
      <c r="BV166" s="160"/>
      <c r="BW166" s="80">
        <f t="shared" si="119"/>
        <v>0</v>
      </c>
      <c r="BX166" s="149"/>
      <c r="BY166" s="160"/>
      <c r="BZ166" s="80">
        <f t="shared" si="120"/>
        <v>0</v>
      </c>
      <c r="CA166" s="149"/>
      <c r="CB166" s="160"/>
      <c r="CC166" s="80">
        <f t="shared" si="121"/>
        <v>0</v>
      </c>
      <c r="CD166" s="149"/>
      <c r="CE166" s="160"/>
      <c r="CF166" s="80">
        <f t="shared" si="122"/>
        <v>0</v>
      </c>
      <c r="CG166" s="149"/>
      <c r="CH166" s="160"/>
      <c r="CI166" s="80">
        <f t="shared" si="123"/>
        <v>0</v>
      </c>
      <c r="CJ166" s="149"/>
      <c r="CK166" s="160"/>
      <c r="CL166" s="80">
        <f t="shared" si="124"/>
        <v>0</v>
      </c>
      <c r="CM166" s="149"/>
      <c r="CN166" s="160"/>
      <c r="CO166" s="80">
        <f t="shared" si="125"/>
        <v>0</v>
      </c>
      <c r="CP166" s="149"/>
      <c r="CQ166" s="160"/>
      <c r="CR166" s="80">
        <f t="shared" si="126"/>
        <v>0</v>
      </c>
      <c r="CS166" s="149"/>
      <c r="CT166" s="160"/>
      <c r="CU166" s="80">
        <f t="shared" si="127"/>
        <v>0</v>
      </c>
    </row>
    <row r="167" spans="1:99" ht="12.75" hidden="1" customHeight="1">
      <c r="A167" s="1">
        <f t="shared" si="98"/>
        <v>19</v>
      </c>
      <c r="B167" s="220"/>
      <c r="C167" s="81" t="e">
        <f t="shared" si="69"/>
        <v>#N/A</v>
      </c>
      <c r="D167" s="106"/>
      <c r="E167" s="96"/>
      <c r="F167" s="154"/>
      <c r="G167" s="112"/>
      <c r="H167" s="109"/>
      <c r="I167" s="82"/>
      <c r="J167" s="223"/>
      <c r="P167" s="154"/>
      <c r="Q167" s="167"/>
      <c r="R167" s="83">
        <f t="shared" si="100"/>
        <v>0</v>
      </c>
      <c r="S167" s="154"/>
      <c r="T167" s="167"/>
      <c r="U167" s="83">
        <f t="shared" si="101"/>
        <v>0</v>
      </c>
      <c r="V167" s="154"/>
      <c r="W167" s="167"/>
      <c r="X167" s="83">
        <f t="shared" si="102"/>
        <v>0</v>
      </c>
      <c r="Y167" s="154"/>
      <c r="Z167" s="167"/>
      <c r="AA167" s="83">
        <f t="shared" si="103"/>
        <v>0</v>
      </c>
      <c r="AB167" s="154"/>
      <c r="AC167" s="167"/>
      <c r="AD167" s="83">
        <f t="shared" si="104"/>
        <v>0</v>
      </c>
      <c r="AE167" s="154"/>
      <c r="AF167" s="167"/>
      <c r="AG167" s="83">
        <f t="shared" si="105"/>
        <v>0</v>
      </c>
      <c r="AH167" s="154"/>
      <c r="AI167" s="167"/>
      <c r="AJ167" s="83">
        <f t="shared" si="106"/>
        <v>0</v>
      </c>
      <c r="AK167" s="154"/>
      <c r="AL167" s="167"/>
      <c r="AM167" s="83">
        <f t="shared" si="107"/>
        <v>0</v>
      </c>
      <c r="AN167" s="154"/>
      <c r="AO167" s="167"/>
      <c r="AP167" s="83">
        <f t="shared" si="108"/>
        <v>0</v>
      </c>
      <c r="AQ167" s="154"/>
      <c r="AR167" s="167"/>
      <c r="AS167" s="83">
        <f t="shared" si="109"/>
        <v>0</v>
      </c>
      <c r="AT167" s="154"/>
      <c r="AU167" s="167"/>
      <c r="AV167" s="83">
        <f t="shared" si="110"/>
        <v>0</v>
      </c>
      <c r="AW167" s="154"/>
      <c r="AX167" s="167"/>
      <c r="AY167" s="83">
        <f t="shared" si="111"/>
        <v>0</v>
      </c>
      <c r="AZ167" s="154"/>
      <c r="BA167" s="167"/>
      <c r="BB167" s="83">
        <f t="shared" si="112"/>
        <v>0</v>
      </c>
      <c r="BC167" s="154"/>
      <c r="BD167" s="167"/>
      <c r="BE167" s="83">
        <f t="shared" si="113"/>
        <v>0</v>
      </c>
      <c r="BF167" s="154"/>
      <c r="BG167" s="167"/>
      <c r="BH167" s="83">
        <f t="shared" si="114"/>
        <v>0</v>
      </c>
      <c r="BI167" s="154"/>
      <c r="BJ167" s="167"/>
      <c r="BK167" s="83">
        <f t="shared" si="115"/>
        <v>0</v>
      </c>
      <c r="BL167" s="154"/>
      <c r="BM167" s="167"/>
      <c r="BN167" s="83">
        <f t="shared" si="116"/>
        <v>0</v>
      </c>
      <c r="BO167" s="154"/>
      <c r="BP167" s="167"/>
      <c r="BQ167" s="83">
        <f t="shared" si="117"/>
        <v>0</v>
      </c>
      <c r="BR167" s="154"/>
      <c r="BS167" s="167"/>
      <c r="BT167" s="83">
        <f t="shared" si="118"/>
        <v>0</v>
      </c>
      <c r="BU167" s="154"/>
      <c r="BV167" s="167"/>
      <c r="BW167" s="83">
        <f t="shared" si="119"/>
        <v>0</v>
      </c>
      <c r="BX167" s="154"/>
      <c r="BY167" s="167"/>
      <c r="BZ167" s="83">
        <f t="shared" si="120"/>
        <v>0</v>
      </c>
      <c r="CA167" s="154"/>
      <c r="CB167" s="167"/>
      <c r="CC167" s="83">
        <f t="shared" si="121"/>
        <v>0</v>
      </c>
      <c r="CD167" s="154"/>
      <c r="CE167" s="167"/>
      <c r="CF167" s="83">
        <f t="shared" si="122"/>
        <v>0</v>
      </c>
      <c r="CG167" s="154"/>
      <c r="CH167" s="167"/>
      <c r="CI167" s="83">
        <f t="shared" si="123"/>
        <v>0</v>
      </c>
      <c r="CJ167" s="154"/>
      <c r="CK167" s="167"/>
      <c r="CL167" s="83">
        <f t="shared" si="124"/>
        <v>0</v>
      </c>
      <c r="CM167" s="154"/>
      <c r="CN167" s="167"/>
      <c r="CO167" s="83">
        <f t="shared" si="125"/>
        <v>0</v>
      </c>
      <c r="CP167" s="154"/>
      <c r="CQ167" s="167"/>
      <c r="CR167" s="83">
        <f t="shared" si="126"/>
        <v>0</v>
      </c>
      <c r="CS167" s="154"/>
      <c r="CT167" s="167"/>
      <c r="CU167" s="83">
        <f t="shared" si="127"/>
        <v>0</v>
      </c>
    </row>
    <row r="168" spans="1:99" ht="12.75" hidden="1" customHeight="1">
      <c r="A168" s="1">
        <f t="shared" si="98"/>
        <v>19</v>
      </c>
      <c r="B168" s="220"/>
      <c r="C168" s="79" t="e">
        <f t="shared" si="69"/>
        <v>#N/A</v>
      </c>
      <c r="E168" s="95"/>
      <c r="F168" s="149"/>
      <c r="G168" s="111"/>
      <c r="H168" s="108"/>
      <c r="J168" s="223"/>
      <c r="P168" s="149"/>
      <c r="Q168" s="160"/>
      <c r="R168" s="80">
        <f t="shared" si="100"/>
        <v>0</v>
      </c>
      <c r="S168" s="149"/>
      <c r="T168" s="160"/>
      <c r="U168" s="80">
        <f t="shared" si="101"/>
        <v>0</v>
      </c>
      <c r="V168" s="149"/>
      <c r="W168" s="160"/>
      <c r="X168" s="80">
        <f t="shared" si="102"/>
        <v>0</v>
      </c>
      <c r="Y168" s="149"/>
      <c r="Z168" s="160"/>
      <c r="AA168" s="80">
        <f t="shared" si="103"/>
        <v>0</v>
      </c>
      <c r="AB168" s="149"/>
      <c r="AC168" s="160"/>
      <c r="AD168" s="80">
        <f t="shared" si="104"/>
        <v>0</v>
      </c>
      <c r="AE168" s="149"/>
      <c r="AF168" s="160"/>
      <c r="AG168" s="80">
        <f t="shared" si="105"/>
        <v>0</v>
      </c>
      <c r="AH168" s="149"/>
      <c r="AI168" s="160"/>
      <c r="AJ168" s="80">
        <f t="shared" si="106"/>
        <v>0</v>
      </c>
      <c r="AK168" s="149"/>
      <c r="AL168" s="160"/>
      <c r="AM168" s="80">
        <f t="shared" si="107"/>
        <v>0</v>
      </c>
      <c r="AN168" s="149"/>
      <c r="AO168" s="160"/>
      <c r="AP168" s="80">
        <f t="shared" si="108"/>
        <v>0</v>
      </c>
      <c r="AQ168" s="149"/>
      <c r="AR168" s="160"/>
      <c r="AS168" s="80">
        <f t="shared" si="109"/>
        <v>0</v>
      </c>
      <c r="AT168" s="149"/>
      <c r="AU168" s="160"/>
      <c r="AV168" s="80">
        <f t="shared" si="110"/>
        <v>0</v>
      </c>
      <c r="AW168" s="149"/>
      <c r="AX168" s="160"/>
      <c r="AY168" s="80">
        <f t="shared" si="111"/>
        <v>0</v>
      </c>
      <c r="AZ168" s="149"/>
      <c r="BA168" s="160"/>
      <c r="BB168" s="80">
        <f t="shared" si="112"/>
        <v>0</v>
      </c>
      <c r="BC168" s="149"/>
      <c r="BD168" s="160"/>
      <c r="BE168" s="80">
        <f t="shared" si="113"/>
        <v>0</v>
      </c>
      <c r="BF168" s="149"/>
      <c r="BG168" s="160"/>
      <c r="BH168" s="80">
        <f t="shared" si="114"/>
        <v>0</v>
      </c>
      <c r="BI168" s="149"/>
      <c r="BJ168" s="160"/>
      <c r="BK168" s="80">
        <f t="shared" si="115"/>
        <v>0</v>
      </c>
      <c r="BL168" s="149"/>
      <c r="BM168" s="160"/>
      <c r="BN168" s="80">
        <f t="shared" si="116"/>
        <v>0</v>
      </c>
      <c r="BO168" s="149"/>
      <c r="BP168" s="160"/>
      <c r="BQ168" s="80">
        <f t="shared" si="117"/>
        <v>0</v>
      </c>
      <c r="BR168" s="149"/>
      <c r="BS168" s="160"/>
      <c r="BT168" s="80">
        <f t="shared" si="118"/>
        <v>0</v>
      </c>
      <c r="BU168" s="149"/>
      <c r="BV168" s="160"/>
      <c r="BW168" s="80">
        <f t="shared" si="119"/>
        <v>0</v>
      </c>
      <c r="BX168" s="149"/>
      <c r="BY168" s="160"/>
      <c r="BZ168" s="80">
        <f t="shared" si="120"/>
        <v>0</v>
      </c>
      <c r="CA168" s="149"/>
      <c r="CB168" s="160"/>
      <c r="CC168" s="80">
        <f t="shared" si="121"/>
        <v>0</v>
      </c>
      <c r="CD168" s="149"/>
      <c r="CE168" s="160"/>
      <c r="CF168" s="80">
        <f t="shared" si="122"/>
        <v>0</v>
      </c>
      <c r="CG168" s="149"/>
      <c r="CH168" s="160"/>
      <c r="CI168" s="80">
        <f t="shared" si="123"/>
        <v>0</v>
      </c>
      <c r="CJ168" s="149"/>
      <c r="CK168" s="160"/>
      <c r="CL168" s="80">
        <f t="shared" si="124"/>
        <v>0</v>
      </c>
      <c r="CM168" s="149"/>
      <c r="CN168" s="160"/>
      <c r="CO168" s="80">
        <f t="shared" si="125"/>
        <v>0</v>
      </c>
      <c r="CP168" s="149"/>
      <c r="CQ168" s="160"/>
      <c r="CR168" s="80">
        <f t="shared" si="126"/>
        <v>0</v>
      </c>
      <c r="CS168" s="149"/>
      <c r="CT168" s="160"/>
      <c r="CU168" s="80">
        <f t="shared" si="127"/>
        <v>0</v>
      </c>
    </row>
    <row r="169" spans="1:99" ht="12.75" hidden="1" customHeight="1">
      <c r="A169" s="1">
        <f t="shared" si="98"/>
        <v>19</v>
      </c>
      <c r="B169" s="220"/>
      <c r="C169" s="81" t="e">
        <f t="shared" si="69"/>
        <v>#N/A</v>
      </c>
      <c r="D169" s="106"/>
      <c r="E169" s="96"/>
      <c r="F169" s="154"/>
      <c r="G169" s="112"/>
      <c r="H169" s="109"/>
      <c r="I169" s="82"/>
      <c r="J169" s="223"/>
      <c r="P169" s="154"/>
      <c r="Q169" s="167"/>
      <c r="R169" s="83">
        <f t="shared" si="100"/>
        <v>0</v>
      </c>
      <c r="S169" s="154"/>
      <c r="T169" s="167"/>
      <c r="U169" s="83">
        <f t="shared" si="101"/>
        <v>0</v>
      </c>
      <c r="V169" s="154"/>
      <c r="W169" s="167"/>
      <c r="X169" s="83">
        <f t="shared" si="102"/>
        <v>0</v>
      </c>
      <c r="Y169" s="154"/>
      <c r="Z169" s="167"/>
      <c r="AA169" s="83">
        <f t="shared" si="103"/>
        <v>0</v>
      </c>
      <c r="AB169" s="154"/>
      <c r="AC169" s="167"/>
      <c r="AD169" s="83">
        <f t="shared" si="104"/>
        <v>0</v>
      </c>
      <c r="AE169" s="154"/>
      <c r="AF169" s="167"/>
      <c r="AG169" s="83">
        <f t="shared" si="105"/>
        <v>0</v>
      </c>
      <c r="AH169" s="154"/>
      <c r="AI169" s="167"/>
      <c r="AJ169" s="83">
        <f t="shared" si="106"/>
        <v>0</v>
      </c>
      <c r="AK169" s="154"/>
      <c r="AL169" s="167"/>
      <c r="AM169" s="83">
        <f t="shared" si="107"/>
        <v>0</v>
      </c>
      <c r="AN169" s="154"/>
      <c r="AO169" s="167"/>
      <c r="AP169" s="83">
        <f t="shared" si="108"/>
        <v>0</v>
      </c>
      <c r="AQ169" s="154"/>
      <c r="AR169" s="167"/>
      <c r="AS169" s="83">
        <f t="shared" si="109"/>
        <v>0</v>
      </c>
      <c r="AT169" s="154"/>
      <c r="AU169" s="167"/>
      <c r="AV169" s="83">
        <f t="shared" si="110"/>
        <v>0</v>
      </c>
      <c r="AW169" s="154"/>
      <c r="AX169" s="167"/>
      <c r="AY169" s="83">
        <f t="shared" si="111"/>
        <v>0</v>
      </c>
      <c r="AZ169" s="154"/>
      <c r="BA169" s="167"/>
      <c r="BB169" s="83">
        <f t="shared" si="112"/>
        <v>0</v>
      </c>
      <c r="BC169" s="154"/>
      <c r="BD169" s="167"/>
      <c r="BE169" s="83">
        <f t="shared" si="113"/>
        <v>0</v>
      </c>
      <c r="BF169" s="154"/>
      <c r="BG169" s="167"/>
      <c r="BH169" s="83">
        <f t="shared" si="114"/>
        <v>0</v>
      </c>
      <c r="BI169" s="154"/>
      <c r="BJ169" s="167"/>
      <c r="BK169" s="83">
        <f t="shared" si="115"/>
        <v>0</v>
      </c>
      <c r="BL169" s="154"/>
      <c r="BM169" s="167"/>
      <c r="BN169" s="83">
        <f t="shared" si="116"/>
        <v>0</v>
      </c>
      <c r="BO169" s="154"/>
      <c r="BP169" s="167"/>
      <c r="BQ169" s="83">
        <f t="shared" si="117"/>
        <v>0</v>
      </c>
      <c r="BR169" s="154"/>
      <c r="BS169" s="167"/>
      <c r="BT169" s="83">
        <f t="shared" si="118"/>
        <v>0</v>
      </c>
      <c r="BU169" s="154"/>
      <c r="BV169" s="167"/>
      <c r="BW169" s="83">
        <f t="shared" si="119"/>
        <v>0</v>
      </c>
      <c r="BX169" s="154"/>
      <c r="BY169" s="167"/>
      <c r="BZ169" s="83">
        <f t="shared" si="120"/>
        <v>0</v>
      </c>
      <c r="CA169" s="154"/>
      <c r="CB169" s="167"/>
      <c r="CC169" s="83">
        <f t="shared" si="121"/>
        <v>0</v>
      </c>
      <c r="CD169" s="154"/>
      <c r="CE169" s="167"/>
      <c r="CF169" s="83">
        <f t="shared" si="122"/>
        <v>0</v>
      </c>
      <c r="CG169" s="154"/>
      <c r="CH169" s="167"/>
      <c r="CI169" s="83">
        <f t="shared" si="123"/>
        <v>0</v>
      </c>
      <c r="CJ169" s="154"/>
      <c r="CK169" s="167"/>
      <c r="CL169" s="83">
        <f t="shared" si="124"/>
        <v>0</v>
      </c>
      <c r="CM169" s="154"/>
      <c r="CN169" s="167"/>
      <c r="CO169" s="83">
        <f t="shared" si="125"/>
        <v>0</v>
      </c>
      <c r="CP169" s="154"/>
      <c r="CQ169" s="167"/>
      <c r="CR169" s="83">
        <f t="shared" si="126"/>
        <v>0</v>
      </c>
      <c r="CS169" s="154"/>
      <c r="CT169" s="167"/>
      <c r="CU169" s="83">
        <f t="shared" si="127"/>
        <v>0</v>
      </c>
    </row>
    <row r="170" spans="1:99" ht="12.75" hidden="1" customHeight="1">
      <c r="A170" s="1">
        <f t="shared" si="98"/>
        <v>19</v>
      </c>
      <c r="B170" s="220"/>
      <c r="C170" s="79" t="e">
        <f t="shared" si="69"/>
        <v>#N/A</v>
      </c>
      <c r="E170" s="95"/>
      <c r="F170" s="149"/>
      <c r="G170" s="111"/>
      <c r="H170" s="108"/>
      <c r="J170" s="223"/>
      <c r="P170" s="149"/>
      <c r="Q170" s="160"/>
      <c r="R170" s="80">
        <f t="shared" si="100"/>
        <v>0</v>
      </c>
      <c r="S170" s="149"/>
      <c r="T170" s="160"/>
      <c r="U170" s="80">
        <f t="shared" si="101"/>
        <v>0</v>
      </c>
      <c r="V170" s="149"/>
      <c r="W170" s="160"/>
      <c r="X170" s="80">
        <f t="shared" si="102"/>
        <v>0</v>
      </c>
      <c r="Y170" s="149"/>
      <c r="Z170" s="160"/>
      <c r="AA170" s="80">
        <f t="shared" si="103"/>
        <v>0</v>
      </c>
      <c r="AB170" s="149"/>
      <c r="AC170" s="160"/>
      <c r="AD170" s="80">
        <f t="shared" si="104"/>
        <v>0</v>
      </c>
      <c r="AE170" s="149"/>
      <c r="AF170" s="160"/>
      <c r="AG170" s="80">
        <f t="shared" si="105"/>
        <v>0</v>
      </c>
      <c r="AH170" s="149"/>
      <c r="AI170" s="160"/>
      <c r="AJ170" s="80">
        <f t="shared" si="106"/>
        <v>0</v>
      </c>
      <c r="AK170" s="149"/>
      <c r="AL170" s="160"/>
      <c r="AM170" s="80">
        <f t="shared" si="107"/>
        <v>0</v>
      </c>
      <c r="AN170" s="149"/>
      <c r="AO170" s="160"/>
      <c r="AP170" s="80">
        <f t="shared" si="108"/>
        <v>0</v>
      </c>
      <c r="AQ170" s="149"/>
      <c r="AR170" s="160"/>
      <c r="AS170" s="80">
        <f t="shared" si="109"/>
        <v>0</v>
      </c>
      <c r="AT170" s="149"/>
      <c r="AU170" s="160"/>
      <c r="AV170" s="80">
        <f t="shared" si="110"/>
        <v>0</v>
      </c>
      <c r="AW170" s="149"/>
      <c r="AX170" s="160"/>
      <c r="AY170" s="80">
        <f t="shared" si="111"/>
        <v>0</v>
      </c>
      <c r="AZ170" s="149"/>
      <c r="BA170" s="160"/>
      <c r="BB170" s="80">
        <f t="shared" si="112"/>
        <v>0</v>
      </c>
      <c r="BC170" s="149"/>
      <c r="BD170" s="160"/>
      <c r="BE170" s="80">
        <f t="shared" si="113"/>
        <v>0</v>
      </c>
      <c r="BF170" s="149"/>
      <c r="BG170" s="160"/>
      <c r="BH170" s="80">
        <f t="shared" si="114"/>
        <v>0</v>
      </c>
      <c r="BI170" s="149"/>
      <c r="BJ170" s="160"/>
      <c r="BK170" s="80">
        <f t="shared" si="115"/>
        <v>0</v>
      </c>
      <c r="BL170" s="149"/>
      <c r="BM170" s="160"/>
      <c r="BN170" s="80">
        <f t="shared" si="116"/>
        <v>0</v>
      </c>
      <c r="BO170" s="149"/>
      <c r="BP170" s="160"/>
      <c r="BQ170" s="80">
        <f t="shared" si="117"/>
        <v>0</v>
      </c>
      <c r="BR170" s="149"/>
      <c r="BS170" s="160"/>
      <c r="BT170" s="80">
        <f t="shared" si="118"/>
        <v>0</v>
      </c>
      <c r="BU170" s="149"/>
      <c r="BV170" s="160"/>
      <c r="BW170" s="80">
        <f t="shared" si="119"/>
        <v>0</v>
      </c>
      <c r="BX170" s="149"/>
      <c r="BY170" s="160"/>
      <c r="BZ170" s="80">
        <f t="shared" si="120"/>
        <v>0</v>
      </c>
      <c r="CA170" s="149"/>
      <c r="CB170" s="160"/>
      <c r="CC170" s="80">
        <f t="shared" si="121"/>
        <v>0</v>
      </c>
      <c r="CD170" s="149"/>
      <c r="CE170" s="160"/>
      <c r="CF170" s="80">
        <f t="shared" si="122"/>
        <v>0</v>
      </c>
      <c r="CG170" s="149"/>
      <c r="CH170" s="160"/>
      <c r="CI170" s="80">
        <f t="shared" si="123"/>
        <v>0</v>
      </c>
      <c r="CJ170" s="149"/>
      <c r="CK170" s="160"/>
      <c r="CL170" s="80">
        <f t="shared" si="124"/>
        <v>0</v>
      </c>
      <c r="CM170" s="149"/>
      <c r="CN170" s="160"/>
      <c r="CO170" s="80">
        <f t="shared" si="125"/>
        <v>0</v>
      </c>
      <c r="CP170" s="149"/>
      <c r="CQ170" s="160"/>
      <c r="CR170" s="80">
        <f t="shared" si="126"/>
        <v>0</v>
      </c>
      <c r="CS170" s="149"/>
      <c r="CT170" s="160"/>
      <c r="CU170" s="80">
        <f t="shared" si="127"/>
        <v>0</v>
      </c>
    </row>
    <row r="171" spans="1:99" ht="12.75" hidden="1" customHeight="1">
      <c r="A171" s="1">
        <f t="shared" si="98"/>
        <v>19</v>
      </c>
      <c r="B171" s="220"/>
      <c r="C171" s="81" t="e">
        <f t="shared" si="69"/>
        <v>#N/A</v>
      </c>
      <c r="D171" s="106"/>
      <c r="E171" s="96"/>
      <c r="F171" s="154"/>
      <c r="G171" s="112"/>
      <c r="H171" s="109"/>
      <c r="I171" s="82"/>
      <c r="J171" s="223"/>
      <c r="P171" s="154"/>
      <c r="Q171" s="167"/>
      <c r="R171" s="83">
        <f t="shared" si="100"/>
        <v>0</v>
      </c>
      <c r="S171" s="154"/>
      <c r="T171" s="167"/>
      <c r="U171" s="83">
        <f t="shared" si="101"/>
        <v>0</v>
      </c>
      <c r="V171" s="154"/>
      <c r="W171" s="167"/>
      <c r="X171" s="83">
        <f t="shared" si="102"/>
        <v>0</v>
      </c>
      <c r="Y171" s="154"/>
      <c r="Z171" s="167"/>
      <c r="AA171" s="83">
        <f t="shared" si="103"/>
        <v>0</v>
      </c>
      <c r="AB171" s="154"/>
      <c r="AC171" s="167"/>
      <c r="AD171" s="83">
        <f t="shared" si="104"/>
        <v>0</v>
      </c>
      <c r="AE171" s="154"/>
      <c r="AF171" s="167"/>
      <c r="AG171" s="83">
        <f t="shared" si="105"/>
        <v>0</v>
      </c>
      <c r="AH171" s="154"/>
      <c r="AI171" s="167"/>
      <c r="AJ171" s="83">
        <f t="shared" si="106"/>
        <v>0</v>
      </c>
      <c r="AK171" s="154"/>
      <c r="AL171" s="167"/>
      <c r="AM171" s="83">
        <f t="shared" si="107"/>
        <v>0</v>
      </c>
      <c r="AN171" s="154"/>
      <c r="AO171" s="167"/>
      <c r="AP171" s="83">
        <f t="shared" si="108"/>
        <v>0</v>
      </c>
      <c r="AQ171" s="154"/>
      <c r="AR171" s="167"/>
      <c r="AS171" s="83">
        <f t="shared" si="109"/>
        <v>0</v>
      </c>
      <c r="AT171" s="154"/>
      <c r="AU171" s="167"/>
      <c r="AV171" s="83">
        <f t="shared" si="110"/>
        <v>0</v>
      </c>
      <c r="AW171" s="154"/>
      <c r="AX171" s="167"/>
      <c r="AY171" s="83">
        <f t="shared" si="111"/>
        <v>0</v>
      </c>
      <c r="AZ171" s="154"/>
      <c r="BA171" s="167"/>
      <c r="BB171" s="83">
        <f t="shared" si="112"/>
        <v>0</v>
      </c>
      <c r="BC171" s="154"/>
      <c r="BD171" s="167"/>
      <c r="BE171" s="83">
        <f t="shared" si="113"/>
        <v>0</v>
      </c>
      <c r="BF171" s="154"/>
      <c r="BG171" s="167"/>
      <c r="BH171" s="83">
        <f t="shared" si="114"/>
        <v>0</v>
      </c>
      <c r="BI171" s="154"/>
      <c r="BJ171" s="167"/>
      <c r="BK171" s="83">
        <f t="shared" si="115"/>
        <v>0</v>
      </c>
      <c r="BL171" s="154"/>
      <c r="BM171" s="167"/>
      <c r="BN171" s="83">
        <f t="shared" si="116"/>
        <v>0</v>
      </c>
      <c r="BO171" s="154"/>
      <c r="BP171" s="167"/>
      <c r="BQ171" s="83">
        <f t="shared" si="117"/>
        <v>0</v>
      </c>
      <c r="BR171" s="154"/>
      <c r="BS171" s="167"/>
      <c r="BT171" s="83">
        <f t="shared" si="118"/>
        <v>0</v>
      </c>
      <c r="BU171" s="154"/>
      <c r="BV171" s="167"/>
      <c r="BW171" s="83">
        <f t="shared" si="119"/>
        <v>0</v>
      </c>
      <c r="BX171" s="154"/>
      <c r="BY171" s="167"/>
      <c r="BZ171" s="83">
        <f t="shared" si="120"/>
        <v>0</v>
      </c>
      <c r="CA171" s="154"/>
      <c r="CB171" s="167"/>
      <c r="CC171" s="83">
        <f t="shared" si="121"/>
        <v>0</v>
      </c>
      <c r="CD171" s="154"/>
      <c r="CE171" s="167"/>
      <c r="CF171" s="83">
        <f t="shared" si="122"/>
        <v>0</v>
      </c>
      <c r="CG171" s="154"/>
      <c r="CH171" s="167"/>
      <c r="CI171" s="83">
        <f t="shared" si="123"/>
        <v>0</v>
      </c>
      <c r="CJ171" s="154"/>
      <c r="CK171" s="167"/>
      <c r="CL171" s="83">
        <f t="shared" si="124"/>
        <v>0</v>
      </c>
      <c r="CM171" s="154"/>
      <c r="CN171" s="167"/>
      <c r="CO171" s="83">
        <f t="shared" si="125"/>
        <v>0</v>
      </c>
      <c r="CP171" s="154"/>
      <c r="CQ171" s="167"/>
      <c r="CR171" s="83">
        <f t="shared" si="126"/>
        <v>0</v>
      </c>
      <c r="CS171" s="154"/>
      <c r="CT171" s="167"/>
      <c r="CU171" s="83">
        <f t="shared" si="127"/>
        <v>0</v>
      </c>
    </row>
    <row r="172" spans="1:99" ht="12.75" hidden="1" customHeight="1">
      <c r="A172" s="1">
        <f t="shared" si="98"/>
        <v>19</v>
      </c>
      <c r="B172" s="220"/>
      <c r="C172" s="79" t="e">
        <f t="shared" si="69"/>
        <v>#N/A</v>
      </c>
      <c r="E172" s="95"/>
      <c r="F172" s="149"/>
      <c r="G172" s="111"/>
      <c r="H172" s="108"/>
      <c r="J172" s="223"/>
      <c r="P172" s="149"/>
      <c r="Q172" s="160"/>
      <c r="R172" s="80">
        <f t="shared" si="100"/>
        <v>0</v>
      </c>
      <c r="S172" s="149"/>
      <c r="T172" s="160"/>
      <c r="U172" s="80">
        <f t="shared" si="101"/>
        <v>0</v>
      </c>
      <c r="V172" s="149"/>
      <c r="W172" s="160"/>
      <c r="X172" s="80">
        <f t="shared" si="102"/>
        <v>0</v>
      </c>
      <c r="Y172" s="149"/>
      <c r="Z172" s="160"/>
      <c r="AA172" s="80">
        <f t="shared" si="103"/>
        <v>0</v>
      </c>
      <c r="AB172" s="149"/>
      <c r="AC172" s="160"/>
      <c r="AD172" s="80">
        <f t="shared" si="104"/>
        <v>0</v>
      </c>
      <c r="AE172" s="149"/>
      <c r="AF172" s="160"/>
      <c r="AG172" s="80">
        <f t="shared" si="105"/>
        <v>0</v>
      </c>
      <c r="AH172" s="149"/>
      <c r="AI172" s="160"/>
      <c r="AJ172" s="80">
        <f t="shared" si="106"/>
        <v>0</v>
      </c>
      <c r="AK172" s="149"/>
      <c r="AL172" s="160"/>
      <c r="AM172" s="80">
        <f t="shared" si="107"/>
        <v>0</v>
      </c>
      <c r="AN172" s="149"/>
      <c r="AO172" s="160"/>
      <c r="AP172" s="80">
        <f t="shared" si="108"/>
        <v>0</v>
      </c>
      <c r="AQ172" s="149"/>
      <c r="AR172" s="160"/>
      <c r="AS172" s="80">
        <f t="shared" si="109"/>
        <v>0</v>
      </c>
      <c r="AT172" s="149"/>
      <c r="AU172" s="160"/>
      <c r="AV172" s="80">
        <f t="shared" si="110"/>
        <v>0</v>
      </c>
      <c r="AW172" s="149"/>
      <c r="AX172" s="160"/>
      <c r="AY172" s="80">
        <f t="shared" si="111"/>
        <v>0</v>
      </c>
      <c r="AZ172" s="149"/>
      <c r="BA172" s="160"/>
      <c r="BB172" s="80">
        <f t="shared" si="112"/>
        <v>0</v>
      </c>
      <c r="BC172" s="149"/>
      <c r="BD172" s="160"/>
      <c r="BE172" s="80">
        <f t="shared" si="113"/>
        <v>0</v>
      </c>
      <c r="BF172" s="149"/>
      <c r="BG172" s="160"/>
      <c r="BH172" s="80">
        <f t="shared" si="114"/>
        <v>0</v>
      </c>
      <c r="BI172" s="149"/>
      <c r="BJ172" s="160"/>
      <c r="BK172" s="80">
        <f t="shared" si="115"/>
        <v>0</v>
      </c>
      <c r="BL172" s="149"/>
      <c r="BM172" s="160"/>
      <c r="BN172" s="80">
        <f t="shared" si="116"/>
        <v>0</v>
      </c>
      <c r="BO172" s="149"/>
      <c r="BP172" s="160"/>
      <c r="BQ172" s="80">
        <f t="shared" si="117"/>
        <v>0</v>
      </c>
      <c r="BR172" s="149"/>
      <c r="BS172" s="160"/>
      <c r="BT172" s="80">
        <f t="shared" si="118"/>
        <v>0</v>
      </c>
      <c r="BU172" s="149"/>
      <c r="BV172" s="160"/>
      <c r="BW172" s="80">
        <f t="shared" si="119"/>
        <v>0</v>
      </c>
      <c r="BX172" s="149"/>
      <c r="BY172" s="160"/>
      <c r="BZ172" s="80">
        <f t="shared" si="120"/>
        <v>0</v>
      </c>
      <c r="CA172" s="149"/>
      <c r="CB172" s="160"/>
      <c r="CC172" s="80">
        <f t="shared" si="121"/>
        <v>0</v>
      </c>
      <c r="CD172" s="149"/>
      <c r="CE172" s="160"/>
      <c r="CF172" s="80">
        <f t="shared" si="122"/>
        <v>0</v>
      </c>
      <c r="CG172" s="149"/>
      <c r="CH172" s="160"/>
      <c r="CI172" s="80">
        <f t="shared" si="123"/>
        <v>0</v>
      </c>
      <c r="CJ172" s="149"/>
      <c r="CK172" s="160"/>
      <c r="CL172" s="80">
        <f t="shared" si="124"/>
        <v>0</v>
      </c>
      <c r="CM172" s="149"/>
      <c r="CN172" s="160"/>
      <c r="CO172" s="80">
        <f t="shared" si="125"/>
        <v>0</v>
      </c>
      <c r="CP172" s="149"/>
      <c r="CQ172" s="160"/>
      <c r="CR172" s="80">
        <f t="shared" si="126"/>
        <v>0</v>
      </c>
      <c r="CS172" s="149"/>
      <c r="CT172" s="160"/>
      <c r="CU172" s="80">
        <f t="shared" si="127"/>
        <v>0</v>
      </c>
    </row>
    <row r="173" spans="1:99" ht="13.5" hidden="1" customHeight="1">
      <c r="A173" s="1">
        <f t="shared" si="98"/>
        <v>19</v>
      </c>
      <c r="B173" s="221"/>
      <c r="C173" s="84" t="e">
        <f t="shared" si="69"/>
        <v>#N/A</v>
      </c>
      <c r="D173" s="107"/>
      <c r="E173" s="97"/>
      <c r="F173" s="147"/>
      <c r="G173" s="113"/>
      <c r="H173" s="110"/>
      <c r="I173" s="85"/>
      <c r="J173" s="224"/>
      <c r="K173" s="86"/>
      <c r="L173" s="86"/>
      <c r="M173" s="86"/>
      <c r="N173" s="86"/>
      <c r="O173" s="86"/>
      <c r="P173" s="147"/>
      <c r="Q173" s="101"/>
      <c r="R173" s="87">
        <f t="shared" si="100"/>
        <v>0</v>
      </c>
      <c r="S173" s="147"/>
      <c r="T173" s="101"/>
      <c r="U173" s="87">
        <f t="shared" si="101"/>
        <v>0</v>
      </c>
      <c r="V173" s="147"/>
      <c r="W173" s="101"/>
      <c r="X173" s="87">
        <f t="shared" si="102"/>
        <v>0</v>
      </c>
      <c r="Y173" s="147"/>
      <c r="Z173" s="101"/>
      <c r="AA173" s="87">
        <f t="shared" si="103"/>
        <v>0</v>
      </c>
      <c r="AB173" s="147"/>
      <c r="AC173" s="101"/>
      <c r="AD173" s="87">
        <f t="shared" si="104"/>
        <v>0</v>
      </c>
      <c r="AE173" s="147"/>
      <c r="AF173" s="101"/>
      <c r="AG173" s="87">
        <f t="shared" si="105"/>
        <v>0</v>
      </c>
      <c r="AH173" s="147"/>
      <c r="AI173" s="101"/>
      <c r="AJ173" s="87">
        <f t="shared" si="106"/>
        <v>0</v>
      </c>
      <c r="AK173" s="147"/>
      <c r="AL173" s="101"/>
      <c r="AM173" s="87">
        <f t="shared" si="107"/>
        <v>0</v>
      </c>
      <c r="AN173" s="147"/>
      <c r="AO173" s="101"/>
      <c r="AP173" s="87">
        <f t="shared" si="108"/>
        <v>0</v>
      </c>
      <c r="AQ173" s="147"/>
      <c r="AR173" s="101"/>
      <c r="AS173" s="87">
        <f t="shared" si="109"/>
        <v>0</v>
      </c>
      <c r="AT173" s="147"/>
      <c r="AU173" s="101"/>
      <c r="AV173" s="87">
        <f t="shared" si="110"/>
        <v>0</v>
      </c>
      <c r="AW173" s="147"/>
      <c r="AX173" s="101"/>
      <c r="AY173" s="87">
        <f t="shared" si="111"/>
        <v>0</v>
      </c>
      <c r="AZ173" s="147"/>
      <c r="BA173" s="101"/>
      <c r="BB173" s="87">
        <f t="shared" si="112"/>
        <v>0</v>
      </c>
      <c r="BC173" s="147"/>
      <c r="BD173" s="101"/>
      <c r="BE173" s="87">
        <f t="shared" si="113"/>
        <v>0</v>
      </c>
      <c r="BF173" s="147"/>
      <c r="BG173" s="101"/>
      <c r="BH173" s="87">
        <f t="shared" si="114"/>
        <v>0</v>
      </c>
      <c r="BI173" s="147"/>
      <c r="BJ173" s="101"/>
      <c r="BK173" s="87">
        <f t="shared" si="115"/>
        <v>0</v>
      </c>
      <c r="BL173" s="147"/>
      <c r="BM173" s="101"/>
      <c r="BN173" s="87">
        <f t="shared" si="116"/>
        <v>0</v>
      </c>
      <c r="BO173" s="147"/>
      <c r="BP173" s="101"/>
      <c r="BQ173" s="87">
        <f t="shared" si="117"/>
        <v>0</v>
      </c>
      <c r="BR173" s="147"/>
      <c r="BS173" s="101"/>
      <c r="BT173" s="87">
        <f t="shared" si="118"/>
        <v>0</v>
      </c>
      <c r="BU173" s="147"/>
      <c r="BV173" s="101"/>
      <c r="BW173" s="87">
        <f t="shared" si="119"/>
        <v>0</v>
      </c>
      <c r="BX173" s="147"/>
      <c r="BY173" s="101"/>
      <c r="BZ173" s="87">
        <f t="shared" si="120"/>
        <v>0</v>
      </c>
      <c r="CA173" s="147"/>
      <c r="CB173" s="101"/>
      <c r="CC173" s="87">
        <f t="shared" si="121"/>
        <v>0</v>
      </c>
      <c r="CD173" s="147"/>
      <c r="CE173" s="101"/>
      <c r="CF173" s="87">
        <f t="shared" si="122"/>
        <v>0</v>
      </c>
      <c r="CG173" s="147"/>
      <c r="CH173" s="101"/>
      <c r="CI173" s="87">
        <f t="shared" si="123"/>
        <v>0</v>
      </c>
      <c r="CJ173" s="147"/>
      <c r="CK173" s="101"/>
      <c r="CL173" s="87">
        <f t="shared" si="124"/>
        <v>0</v>
      </c>
      <c r="CM173" s="147"/>
      <c r="CN173" s="101"/>
      <c r="CO173" s="87">
        <f t="shared" si="125"/>
        <v>0</v>
      </c>
      <c r="CP173" s="147"/>
      <c r="CQ173" s="101"/>
      <c r="CR173" s="87">
        <f t="shared" si="126"/>
        <v>0</v>
      </c>
      <c r="CS173" s="147"/>
      <c r="CT173" s="101"/>
      <c r="CU173" s="87">
        <f t="shared" si="127"/>
        <v>0</v>
      </c>
    </row>
    <row r="174" spans="1:99" ht="12.75" hidden="1" customHeight="1">
      <c r="A174" s="1">
        <f t="shared" si="98"/>
        <v>20</v>
      </c>
      <c r="B174" s="219">
        <v>20</v>
      </c>
      <c r="C174" s="81" t="e">
        <f t="shared" si="69"/>
        <v>#N/A</v>
      </c>
      <c r="D174" s="106"/>
      <c r="E174" s="96"/>
      <c r="F174" s="154"/>
      <c r="G174" s="112"/>
      <c r="H174" s="109"/>
      <c r="I174" s="82"/>
      <c r="J174" s="227"/>
      <c r="P174" s="154"/>
      <c r="Q174" s="167"/>
      <c r="R174" s="83">
        <f t="shared" si="100"/>
        <v>0</v>
      </c>
      <c r="S174" s="154"/>
      <c r="T174" s="167"/>
      <c r="U174" s="83">
        <f t="shared" si="101"/>
        <v>0</v>
      </c>
      <c r="V174" s="154"/>
      <c r="W174" s="167"/>
      <c r="X174" s="83">
        <f t="shared" si="102"/>
        <v>0</v>
      </c>
      <c r="Y174" s="154"/>
      <c r="Z174" s="167"/>
      <c r="AA174" s="83">
        <f t="shared" si="103"/>
        <v>0</v>
      </c>
      <c r="AB174" s="154"/>
      <c r="AC174" s="167"/>
      <c r="AD174" s="83">
        <f t="shared" si="104"/>
        <v>0</v>
      </c>
      <c r="AE174" s="154"/>
      <c r="AF174" s="167"/>
      <c r="AG174" s="83">
        <f t="shared" si="105"/>
        <v>0</v>
      </c>
      <c r="AH174" s="154"/>
      <c r="AI174" s="167"/>
      <c r="AJ174" s="83">
        <f t="shared" si="106"/>
        <v>0</v>
      </c>
      <c r="AK174" s="154"/>
      <c r="AL174" s="167"/>
      <c r="AM174" s="83">
        <f t="shared" si="107"/>
        <v>0</v>
      </c>
      <c r="AN174" s="154"/>
      <c r="AO174" s="167"/>
      <c r="AP174" s="83">
        <f t="shared" si="108"/>
        <v>0</v>
      </c>
      <c r="AQ174" s="154"/>
      <c r="AR174" s="167"/>
      <c r="AS174" s="83">
        <f t="shared" si="109"/>
        <v>0</v>
      </c>
      <c r="AT174" s="154"/>
      <c r="AU174" s="167"/>
      <c r="AV174" s="83">
        <f t="shared" si="110"/>
        <v>0</v>
      </c>
      <c r="AW174" s="154"/>
      <c r="AX174" s="167"/>
      <c r="AY174" s="83">
        <f t="shared" si="111"/>
        <v>0</v>
      </c>
      <c r="AZ174" s="154"/>
      <c r="BA174" s="167"/>
      <c r="BB174" s="83">
        <f t="shared" si="112"/>
        <v>0</v>
      </c>
      <c r="BC174" s="154"/>
      <c r="BD174" s="167"/>
      <c r="BE174" s="83">
        <f t="shared" si="113"/>
        <v>0</v>
      </c>
      <c r="BF174" s="154"/>
      <c r="BG174" s="167"/>
      <c r="BH174" s="83">
        <f t="shared" si="114"/>
        <v>0</v>
      </c>
      <c r="BI174" s="154"/>
      <c r="BJ174" s="167"/>
      <c r="BK174" s="83">
        <f t="shared" si="115"/>
        <v>0</v>
      </c>
      <c r="BL174" s="154"/>
      <c r="BM174" s="167"/>
      <c r="BN174" s="83">
        <f t="shared" si="116"/>
        <v>0</v>
      </c>
      <c r="BO174" s="154"/>
      <c r="BP174" s="167"/>
      <c r="BQ174" s="83">
        <f t="shared" si="117"/>
        <v>0</v>
      </c>
      <c r="BR174" s="154"/>
      <c r="BS174" s="167"/>
      <c r="BT174" s="83">
        <f t="shared" si="118"/>
        <v>0</v>
      </c>
      <c r="BU174" s="154"/>
      <c r="BV174" s="167"/>
      <c r="BW174" s="83">
        <f t="shared" si="119"/>
        <v>0</v>
      </c>
      <c r="BX174" s="154"/>
      <c r="BY174" s="167"/>
      <c r="BZ174" s="83">
        <f t="shared" si="120"/>
        <v>0</v>
      </c>
      <c r="CA174" s="154"/>
      <c r="CB174" s="167"/>
      <c r="CC174" s="83">
        <f t="shared" si="121"/>
        <v>0</v>
      </c>
      <c r="CD174" s="154"/>
      <c r="CE174" s="167"/>
      <c r="CF174" s="83">
        <f t="shared" si="122"/>
        <v>0</v>
      </c>
      <c r="CG174" s="154"/>
      <c r="CH174" s="167"/>
      <c r="CI174" s="83">
        <f t="shared" si="123"/>
        <v>0</v>
      </c>
      <c r="CJ174" s="154"/>
      <c r="CK174" s="167"/>
      <c r="CL174" s="83">
        <f t="shared" si="124"/>
        <v>0</v>
      </c>
      <c r="CM174" s="154"/>
      <c r="CN174" s="167"/>
      <c r="CO174" s="83">
        <f t="shared" si="125"/>
        <v>0</v>
      </c>
      <c r="CP174" s="154"/>
      <c r="CQ174" s="167"/>
      <c r="CR174" s="83">
        <f t="shared" si="126"/>
        <v>0</v>
      </c>
      <c r="CS174" s="154"/>
      <c r="CT174" s="167"/>
      <c r="CU174" s="83">
        <f t="shared" si="127"/>
        <v>0</v>
      </c>
    </row>
    <row r="175" spans="1:99" ht="12.75" hidden="1" customHeight="1">
      <c r="A175" s="1">
        <f t="shared" si="98"/>
        <v>20</v>
      </c>
      <c r="B175" s="220"/>
      <c r="C175" s="79" t="e">
        <f t="shared" si="69"/>
        <v>#N/A</v>
      </c>
      <c r="E175" s="95"/>
      <c r="F175" s="149"/>
      <c r="G175" s="111"/>
      <c r="H175" s="108"/>
      <c r="J175" s="223"/>
      <c r="P175" s="149"/>
      <c r="Q175" s="160"/>
      <c r="R175" s="80">
        <f t="shared" si="100"/>
        <v>0</v>
      </c>
      <c r="S175" s="149"/>
      <c r="T175" s="160"/>
      <c r="U175" s="80">
        <f t="shared" si="101"/>
        <v>0</v>
      </c>
      <c r="V175" s="149"/>
      <c r="W175" s="160"/>
      <c r="X175" s="80">
        <f t="shared" si="102"/>
        <v>0</v>
      </c>
      <c r="Y175" s="149"/>
      <c r="Z175" s="160"/>
      <c r="AA175" s="80">
        <f t="shared" si="103"/>
        <v>0</v>
      </c>
      <c r="AB175" s="149"/>
      <c r="AC175" s="160"/>
      <c r="AD175" s="80">
        <f t="shared" si="104"/>
        <v>0</v>
      </c>
      <c r="AE175" s="149"/>
      <c r="AF175" s="160"/>
      <c r="AG175" s="80">
        <f t="shared" si="105"/>
        <v>0</v>
      </c>
      <c r="AH175" s="149"/>
      <c r="AI175" s="160"/>
      <c r="AJ175" s="80">
        <f t="shared" si="106"/>
        <v>0</v>
      </c>
      <c r="AK175" s="149"/>
      <c r="AL175" s="160"/>
      <c r="AM175" s="80">
        <f t="shared" si="107"/>
        <v>0</v>
      </c>
      <c r="AN175" s="149"/>
      <c r="AO175" s="160"/>
      <c r="AP175" s="80">
        <f t="shared" si="108"/>
        <v>0</v>
      </c>
      <c r="AQ175" s="149"/>
      <c r="AR175" s="160"/>
      <c r="AS175" s="80">
        <f t="shared" si="109"/>
        <v>0</v>
      </c>
      <c r="AT175" s="149"/>
      <c r="AU175" s="160"/>
      <c r="AV175" s="80">
        <f t="shared" si="110"/>
        <v>0</v>
      </c>
      <c r="AW175" s="149"/>
      <c r="AX175" s="160"/>
      <c r="AY175" s="80">
        <f t="shared" si="111"/>
        <v>0</v>
      </c>
      <c r="AZ175" s="149"/>
      <c r="BA175" s="160"/>
      <c r="BB175" s="80">
        <f t="shared" si="112"/>
        <v>0</v>
      </c>
      <c r="BC175" s="149"/>
      <c r="BD175" s="160"/>
      <c r="BE175" s="80">
        <f t="shared" si="113"/>
        <v>0</v>
      </c>
      <c r="BF175" s="149"/>
      <c r="BG175" s="160"/>
      <c r="BH175" s="80">
        <f t="shared" si="114"/>
        <v>0</v>
      </c>
      <c r="BI175" s="149"/>
      <c r="BJ175" s="160"/>
      <c r="BK175" s="80">
        <f t="shared" si="115"/>
        <v>0</v>
      </c>
      <c r="BL175" s="149"/>
      <c r="BM175" s="160"/>
      <c r="BN175" s="80">
        <f t="shared" si="116"/>
        <v>0</v>
      </c>
      <c r="BO175" s="149"/>
      <c r="BP175" s="160"/>
      <c r="BQ175" s="80">
        <f t="shared" si="117"/>
        <v>0</v>
      </c>
      <c r="BR175" s="149"/>
      <c r="BS175" s="160"/>
      <c r="BT175" s="80">
        <f t="shared" si="118"/>
        <v>0</v>
      </c>
      <c r="BU175" s="149"/>
      <c r="BV175" s="160"/>
      <c r="BW175" s="80">
        <f t="shared" si="119"/>
        <v>0</v>
      </c>
      <c r="BX175" s="149"/>
      <c r="BY175" s="160"/>
      <c r="BZ175" s="80">
        <f t="shared" si="120"/>
        <v>0</v>
      </c>
      <c r="CA175" s="149"/>
      <c r="CB175" s="160"/>
      <c r="CC175" s="80">
        <f t="shared" si="121"/>
        <v>0</v>
      </c>
      <c r="CD175" s="149"/>
      <c r="CE175" s="160"/>
      <c r="CF175" s="80">
        <f t="shared" si="122"/>
        <v>0</v>
      </c>
      <c r="CG175" s="149"/>
      <c r="CH175" s="160"/>
      <c r="CI175" s="80">
        <f t="shared" si="123"/>
        <v>0</v>
      </c>
      <c r="CJ175" s="149"/>
      <c r="CK175" s="160"/>
      <c r="CL175" s="80">
        <f t="shared" si="124"/>
        <v>0</v>
      </c>
      <c r="CM175" s="149"/>
      <c r="CN175" s="160"/>
      <c r="CO175" s="80">
        <f t="shared" si="125"/>
        <v>0</v>
      </c>
      <c r="CP175" s="149"/>
      <c r="CQ175" s="160"/>
      <c r="CR175" s="80">
        <f t="shared" si="126"/>
        <v>0</v>
      </c>
      <c r="CS175" s="149"/>
      <c r="CT175" s="160"/>
      <c r="CU175" s="80">
        <f t="shared" si="127"/>
        <v>0</v>
      </c>
    </row>
    <row r="176" spans="1:99" ht="12.75" hidden="1" customHeight="1">
      <c r="A176" s="1">
        <f t="shared" si="98"/>
        <v>20</v>
      </c>
      <c r="B176" s="220"/>
      <c r="C176" s="81" t="e">
        <f t="shared" si="69"/>
        <v>#N/A</v>
      </c>
      <c r="D176" s="106"/>
      <c r="E176" s="96"/>
      <c r="F176" s="154"/>
      <c r="G176" s="112"/>
      <c r="H176" s="109"/>
      <c r="I176" s="82"/>
      <c r="J176" s="223"/>
      <c r="P176" s="154"/>
      <c r="Q176" s="167"/>
      <c r="R176" s="83">
        <f t="shared" si="100"/>
        <v>0</v>
      </c>
      <c r="S176" s="154"/>
      <c r="T176" s="167"/>
      <c r="U176" s="83">
        <f t="shared" si="101"/>
        <v>0</v>
      </c>
      <c r="V176" s="154"/>
      <c r="W176" s="167"/>
      <c r="X176" s="83">
        <f t="shared" si="102"/>
        <v>0</v>
      </c>
      <c r="Y176" s="154"/>
      <c r="Z176" s="167"/>
      <c r="AA176" s="83">
        <f t="shared" si="103"/>
        <v>0</v>
      </c>
      <c r="AB176" s="154"/>
      <c r="AC176" s="167"/>
      <c r="AD176" s="83">
        <f t="shared" si="104"/>
        <v>0</v>
      </c>
      <c r="AE176" s="154"/>
      <c r="AF176" s="167"/>
      <c r="AG176" s="83">
        <f t="shared" si="105"/>
        <v>0</v>
      </c>
      <c r="AH176" s="154"/>
      <c r="AI176" s="167"/>
      <c r="AJ176" s="83">
        <f t="shared" si="106"/>
        <v>0</v>
      </c>
      <c r="AK176" s="154"/>
      <c r="AL176" s="167"/>
      <c r="AM176" s="83">
        <f t="shared" si="107"/>
        <v>0</v>
      </c>
      <c r="AN176" s="154"/>
      <c r="AO176" s="167"/>
      <c r="AP176" s="83">
        <f t="shared" si="108"/>
        <v>0</v>
      </c>
      <c r="AQ176" s="154"/>
      <c r="AR176" s="167"/>
      <c r="AS176" s="83">
        <f t="shared" si="109"/>
        <v>0</v>
      </c>
      <c r="AT176" s="154"/>
      <c r="AU176" s="167"/>
      <c r="AV176" s="83">
        <f t="shared" si="110"/>
        <v>0</v>
      </c>
      <c r="AW176" s="154"/>
      <c r="AX176" s="167"/>
      <c r="AY176" s="83">
        <f t="shared" si="111"/>
        <v>0</v>
      </c>
      <c r="AZ176" s="154"/>
      <c r="BA176" s="167"/>
      <c r="BB176" s="83">
        <f t="shared" si="112"/>
        <v>0</v>
      </c>
      <c r="BC176" s="154"/>
      <c r="BD176" s="167"/>
      <c r="BE176" s="83">
        <f t="shared" si="113"/>
        <v>0</v>
      </c>
      <c r="BF176" s="154"/>
      <c r="BG176" s="167"/>
      <c r="BH176" s="83">
        <f t="shared" si="114"/>
        <v>0</v>
      </c>
      <c r="BI176" s="154"/>
      <c r="BJ176" s="167"/>
      <c r="BK176" s="83">
        <f t="shared" si="115"/>
        <v>0</v>
      </c>
      <c r="BL176" s="154"/>
      <c r="BM176" s="167"/>
      <c r="BN176" s="83">
        <f t="shared" si="116"/>
        <v>0</v>
      </c>
      <c r="BO176" s="154"/>
      <c r="BP176" s="167"/>
      <c r="BQ176" s="83">
        <f t="shared" si="117"/>
        <v>0</v>
      </c>
      <c r="BR176" s="154"/>
      <c r="BS176" s="167"/>
      <c r="BT176" s="83">
        <f t="shared" si="118"/>
        <v>0</v>
      </c>
      <c r="BU176" s="154"/>
      <c r="BV176" s="167"/>
      <c r="BW176" s="83">
        <f t="shared" si="119"/>
        <v>0</v>
      </c>
      <c r="BX176" s="154"/>
      <c r="BY176" s="167"/>
      <c r="BZ176" s="83">
        <f t="shared" si="120"/>
        <v>0</v>
      </c>
      <c r="CA176" s="154"/>
      <c r="CB176" s="167"/>
      <c r="CC176" s="83">
        <f t="shared" si="121"/>
        <v>0</v>
      </c>
      <c r="CD176" s="154"/>
      <c r="CE176" s="167"/>
      <c r="CF176" s="83">
        <f t="shared" si="122"/>
        <v>0</v>
      </c>
      <c r="CG176" s="154"/>
      <c r="CH176" s="167"/>
      <c r="CI176" s="83">
        <f t="shared" si="123"/>
        <v>0</v>
      </c>
      <c r="CJ176" s="154"/>
      <c r="CK176" s="167"/>
      <c r="CL176" s="83">
        <f t="shared" si="124"/>
        <v>0</v>
      </c>
      <c r="CM176" s="154"/>
      <c r="CN176" s="167"/>
      <c r="CO176" s="83">
        <f t="shared" si="125"/>
        <v>0</v>
      </c>
      <c r="CP176" s="154"/>
      <c r="CQ176" s="167"/>
      <c r="CR176" s="83">
        <f t="shared" si="126"/>
        <v>0</v>
      </c>
      <c r="CS176" s="154"/>
      <c r="CT176" s="167"/>
      <c r="CU176" s="83">
        <f t="shared" si="127"/>
        <v>0</v>
      </c>
    </row>
    <row r="177" spans="1:99" ht="12.75" hidden="1" customHeight="1">
      <c r="A177" s="1">
        <f t="shared" si="98"/>
        <v>20</v>
      </c>
      <c r="B177" s="220"/>
      <c r="C177" s="79" t="e">
        <f t="shared" si="69"/>
        <v>#N/A</v>
      </c>
      <c r="E177" s="95"/>
      <c r="F177" s="149"/>
      <c r="G177" s="111"/>
      <c r="H177" s="108"/>
      <c r="J177" s="223"/>
      <c r="P177" s="149"/>
      <c r="Q177" s="160"/>
      <c r="R177" s="80">
        <f t="shared" si="100"/>
        <v>0</v>
      </c>
      <c r="S177" s="149"/>
      <c r="T177" s="160"/>
      <c r="U177" s="80">
        <f t="shared" si="101"/>
        <v>0</v>
      </c>
      <c r="V177" s="149"/>
      <c r="W177" s="160"/>
      <c r="X177" s="80">
        <f t="shared" si="102"/>
        <v>0</v>
      </c>
      <c r="Y177" s="149"/>
      <c r="Z177" s="160"/>
      <c r="AA177" s="80">
        <f t="shared" si="103"/>
        <v>0</v>
      </c>
      <c r="AB177" s="149"/>
      <c r="AC177" s="160"/>
      <c r="AD177" s="80">
        <f t="shared" si="104"/>
        <v>0</v>
      </c>
      <c r="AE177" s="149"/>
      <c r="AF177" s="160"/>
      <c r="AG177" s="80">
        <f t="shared" si="105"/>
        <v>0</v>
      </c>
      <c r="AH177" s="149"/>
      <c r="AI177" s="160"/>
      <c r="AJ177" s="80">
        <f t="shared" si="106"/>
        <v>0</v>
      </c>
      <c r="AK177" s="149"/>
      <c r="AL177" s="160"/>
      <c r="AM177" s="80">
        <f t="shared" si="107"/>
        <v>0</v>
      </c>
      <c r="AN177" s="149"/>
      <c r="AO177" s="160"/>
      <c r="AP177" s="80">
        <f t="shared" si="108"/>
        <v>0</v>
      </c>
      <c r="AQ177" s="149"/>
      <c r="AR177" s="160"/>
      <c r="AS177" s="80">
        <f t="shared" si="109"/>
        <v>0</v>
      </c>
      <c r="AT177" s="149"/>
      <c r="AU177" s="160"/>
      <c r="AV177" s="80">
        <f t="shared" si="110"/>
        <v>0</v>
      </c>
      <c r="AW177" s="149"/>
      <c r="AX177" s="160"/>
      <c r="AY177" s="80">
        <f t="shared" si="111"/>
        <v>0</v>
      </c>
      <c r="AZ177" s="149"/>
      <c r="BA177" s="160"/>
      <c r="BB177" s="80">
        <f t="shared" si="112"/>
        <v>0</v>
      </c>
      <c r="BC177" s="149"/>
      <c r="BD177" s="160"/>
      <c r="BE177" s="80">
        <f t="shared" si="113"/>
        <v>0</v>
      </c>
      <c r="BF177" s="149"/>
      <c r="BG177" s="160"/>
      <c r="BH177" s="80">
        <f t="shared" si="114"/>
        <v>0</v>
      </c>
      <c r="BI177" s="149"/>
      <c r="BJ177" s="160"/>
      <c r="BK177" s="80">
        <f t="shared" si="115"/>
        <v>0</v>
      </c>
      <c r="BL177" s="149"/>
      <c r="BM177" s="160"/>
      <c r="BN177" s="80">
        <f t="shared" si="116"/>
        <v>0</v>
      </c>
      <c r="BO177" s="149"/>
      <c r="BP177" s="160"/>
      <c r="BQ177" s="80">
        <f t="shared" si="117"/>
        <v>0</v>
      </c>
      <c r="BR177" s="149"/>
      <c r="BS177" s="160"/>
      <c r="BT177" s="80">
        <f t="shared" si="118"/>
        <v>0</v>
      </c>
      <c r="BU177" s="149"/>
      <c r="BV177" s="160"/>
      <c r="BW177" s="80">
        <f t="shared" si="119"/>
        <v>0</v>
      </c>
      <c r="BX177" s="149"/>
      <c r="BY177" s="160"/>
      <c r="BZ177" s="80">
        <f t="shared" si="120"/>
        <v>0</v>
      </c>
      <c r="CA177" s="149"/>
      <c r="CB177" s="160"/>
      <c r="CC177" s="80">
        <f t="shared" si="121"/>
        <v>0</v>
      </c>
      <c r="CD177" s="149"/>
      <c r="CE177" s="160"/>
      <c r="CF177" s="80">
        <f t="shared" si="122"/>
        <v>0</v>
      </c>
      <c r="CG177" s="149"/>
      <c r="CH177" s="160"/>
      <c r="CI177" s="80">
        <f t="shared" si="123"/>
        <v>0</v>
      </c>
      <c r="CJ177" s="149"/>
      <c r="CK177" s="160"/>
      <c r="CL177" s="80">
        <f t="shared" si="124"/>
        <v>0</v>
      </c>
      <c r="CM177" s="149"/>
      <c r="CN177" s="160"/>
      <c r="CO177" s="80">
        <f t="shared" si="125"/>
        <v>0</v>
      </c>
      <c r="CP177" s="149"/>
      <c r="CQ177" s="160"/>
      <c r="CR177" s="80">
        <f t="shared" si="126"/>
        <v>0</v>
      </c>
      <c r="CS177" s="149"/>
      <c r="CT177" s="160"/>
      <c r="CU177" s="80">
        <f t="shared" si="127"/>
        <v>0</v>
      </c>
    </row>
    <row r="178" spans="1:99" ht="12.75" hidden="1" customHeight="1">
      <c r="A178" s="1">
        <f t="shared" si="98"/>
        <v>20</v>
      </c>
      <c r="B178" s="220"/>
      <c r="C178" s="81" t="e">
        <f t="shared" si="69"/>
        <v>#N/A</v>
      </c>
      <c r="D178" s="106"/>
      <c r="E178" s="96"/>
      <c r="F178" s="154"/>
      <c r="G178" s="112"/>
      <c r="H178" s="109"/>
      <c r="I178" s="82"/>
      <c r="J178" s="223"/>
      <c r="P178" s="154"/>
      <c r="Q178" s="167"/>
      <c r="R178" s="83">
        <f t="shared" si="100"/>
        <v>0</v>
      </c>
      <c r="S178" s="154"/>
      <c r="T178" s="167"/>
      <c r="U178" s="83">
        <f t="shared" si="101"/>
        <v>0</v>
      </c>
      <c r="V178" s="154"/>
      <c r="W178" s="167"/>
      <c r="X178" s="83">
        <f t="shared" si="102"/>
        <v>0</v>
      </c>
      <c r="Y178" s="154"/>
      <c r="Z178" s="167"/>
      <c r="AA178" s="83">
        <f t="shared" si="103"/>
        <v>0</v>
      </c>
      <c r="AB178" s="154"/>
      <c r="AC178" s="167"/>
      <c r="AD178" s="83">
        <f t="shared" si="104"/>
        <v>0</v>
      </c>
      <c r="AE178" s="154"/>
      <c r="AF178" s="167"/>
      <c r="AG178" s="83">
        <f t="shared" si="105"/>
        <v>0</v>
      </c>
      <c r="AH178" s="154"/>
      <c r="AI178" s="167"/>
      <c r="AJ178" s="83">
        <f t="shared" si="106"/>
        <v>0</v>
      </c>
      <c r="AK178" s="154"/>
      <c r="AL178" s="167"/>
      <c r="AM178" s="83">
        <f t="shared" si="107"/>
        <v>0</v>
      </c>
      <c r="AN178" s="154"/>
      <c r="AO178" s="167"/>
      <c r="AP178" s="83">
        <f t="shared" si="108"/>
        <v>0</v>
      </c>
      <c r="AQ178" s="154"/>
      <c r="AR178" s="167"/>
      <c r="AS178" s="83">
        <f t="shared" si="109"/>
        <v>0</v>
      </c>
      <c r="AT178" s="154"/>
      <c r="AU178" s="167"/>
      <c r="AV178" s="83">
        <f t="shared" si="110"/>
        <v>0</v>
      </c>
      <c r="AW178" s="154"/>
      <c r="AX178" s="167"/>
      <c r="AY178" s="83">
        <f t="shared" si="111"/>
        <v>0</v>
      </c>
      <c r="AZ178" s="154"/>
      <c r="BA178" s="167"/>
      <c r="BB178" s="83">
        <f t="shared" si="112"/>
        <v>0</v>
      </c>
      <c r="BC178" s="154"/>
      <c r="BD178" s="167"/>
      <c r="BE178" s="83">
        <f t="shared" si="113"/>
        <v>0</v>
      </c>
      <c r="BF178" s="154"/>
      <c r="BG178" s="167"/>
      <c r="BH178" s="83">
        <f t="shared" si="114"/>
        <v>0</v>
      </c>
      <c r="BI178" s="154"/>
      <c r="BJ178" s="167"/>
      <c r="BK178" s="83">
        <f t="shared" si="115"/>
        <v>0</v>
      </c>
      <c r="BL178" s="154"/>
      <c r="BM178" s="167"/>
      <c r="BN178" s="83">
        <f t="shared" si="116"/>
        <v>0</v>
      </c>
      <c r="BO178" s="154"/>
      <c r="BP178" s="167"/>
      <c r="BQ178" s="83">
        <f t="shared" si="117"/>
        <v>0</v>
      </c>
      <c r="BR178" s="154"/>
      <c r="BS178" s="167"/>
      <c r="BT178" s="83">
        <f t="shared" si="118"/>
        <v>0</v>
      </c>
      <c r="BU178" s="154"/>
      <c r="BV178" s="167"/>
      <c r="BW178" s="83">
        <f t="shared" si="119"/>
        <v>0</v>
      </c>
      <c r="BX178" s="154"/>
      <c r="BY178" s="167"/>
      <c r="BZ178" s="83">
        <f t="shared" si="120"/>
        <v>0</v>
      </c>
      <c r="CA178" s="154"/>
      <c r="CB178" s="167"/>
      <c r="CC178" s="83">
        <f t="shared" si="121"/>
        <v>0</v>
      </c>
      <c r="CD178" s="154"/>
      <c r="CE178" s="167"/>
      <c r="CF178" s="83">
        <f t="shared" si="122"/>
        <v>0</v>
      </c>
      <c r="CG178" s="154"/>
      <c r="CH178" s="167"/>
      <c r="CI178" s="83">
        <f t="shared" si="123"/>
        <v>0</v>
      </c>
      <c r="CJ178" s="154"/>
      <c r="CK178" s="167"/>
      <c r="CL178" s="83">
        <f t="shared" si="124"/>
        <v>0</v>
      </c>
      <c r="CM178" s="154"/>
      <c r="CN178" s="167"/>
      <c r="CO178" s="83">
        <f t="shared" si="125"/>
        <v>0</v>
      </c>
      <c r="CP178" s="154"/>
      <c r="CQ178" s="167"/>
      <c r="CR178" s="83">
        <f t="shared" si="126"/>
        <v>0</v>
      </c>
      <c r="CS178" s="154"/>
      <c r="CT178" s="167"/>
      <c r="CU178" s="83">
        <f t="shared" si="127"/>
        <v>0</v>
      </c>
    </row>
    <row r="179" spans="1:99" ht="12.75" hidden="1" customHeight="1">
      <c r="A179" s="1">
        <f t="shared" si="98"/>
        <v>20</v>
      </c>
      <c r="B179" s="220"/>
      <c r="C179" s="79" t="e">
        <f t="shared" si="69"/>
        <v>#N/A</v>
      </c>
      <c r="E179" s="95"/>
      <c r="F179" s="149"/>
      <c r="G179" s="111"/>
      <c r="H179" s="108"/>
      <c r="J179" s="223"/>
      <c r="P179" s="149"/>
      <c r="Q179" s="160"/>
      <c r="R179" s="80">
        <f t="shared" si="100"/>
        <v>0</v>
      </c>
      <c r="S179" s="149"/>
      <c r="T179" s="160"/>
      <c r="U179" s="80">
        <f t="shared" si="101"/>
        <v>0</v>
      </c>
      <c r="V179" s="149"/>
      <c r="W179" s="160"/>
      <c r="X179" s="80">
        <f t="shared" si="102"/>
        <v>0</v>
      </c>
      <c r="Y179" s="149"/>
      <c r="Z179" s="160"/>
      <c r="AA179" s="80">
        <f t="shared" si="103"/>
        <v>0</v>
      </c>
      <c r="AB179" s="149"/>
      <c r="AC179" s="160"/>
      <c r="AD179" s="80">
        <f t="shared" si="104"/>
        <v>0</v>
      </c>
      <c r="AE179" s="149"/>
      <c r="AF179" s="160"/>
      <c r="AG179" s="80">
        <f t="shared" si="105"/>
        <v>0</v>
      </c>
      <c r="AH179" s="149"/>
      <c r="AI179" s="160"/>
      <c r="AJ179" s="80">
        <f t="shared" si="106"/>
        <v>0</v>
      </c>
      <c r="AK179" s="149"/>
      <c r="AL179" s="160"/>
      <c r="AM179" s="80">
        <f t="shared" si="107"/>
        <v>0</v>
      </c>
      <c r="AN179" s="149"/>
      <c r="AO179" s="160"/>
      <c r="AP179" s="80">
        <f t="shared" si="108"/>
        <v>0</v>
      </c>
      <c r="AQ179" s="149"/>
      <c r="AR179" s="160"/>
      <c r="AS179" s="80">
        <f t="shared" si="109"/>
        <v>0</v>
      </c>
      <c r="AT179" s="149"/>
      <c r="AU179" s="160"/>
      <c r="AV179" s="80">
        <f t="shared" si="110"/>
        <v>0</v>
      </c>
      <c r="AW179" s="149"/>
      <c r="AX179" s="160"/>
      <c r="AY179" s="80">
        <f t="shared" si="111"/>
        <v>0</v>
      </c>
      <c r="AZ179" s="149"/>
      <c r="BA179" s="160"/>
      <c r="BB179" s="80">
        <f t="shared" si="112"/>
        <v>0</v>
      </c>
      <c r="BC179" s="149"/>
      <c r="BD179" s="160"/>
      <c r="BE179" s="80">
        <f t="shared" si="113"/>
        <v>0</v>
      </c>
      <c r="BF179" s="149"/>
      <c r="BG179" s="160"/>
      <c r="BH179" s="80">
        <f t="shared" si="114"/>
        <v>0</v>
      </c>
      <c r="BI179" s="149"/>
      <c r="BJ179" s="160"/>
      <c r="BK179" s="80">
        <f t="shared" si="115"/>
        <v>0</v>
      </c>
      <c r="BL179" s="149"/>
      <c r="BM179" s="160"/>
      <c r="BN179" s="80">
        <f t="shared" si="116"/>
        <v>0</v>
      </c>
      <c r="BO179" s="149"/>
      <c r="BP179" s="160"/>
      <c r="BQ179" s="80">
        <f t="shared" si="117"/>
        <v>0</v>
      </c>
      <c r="BR179" s="149"/>
      <c r="BS179" s="160"/>
      <c r="BT179" s="80">
        <f t="shared" si="118"/>
        <v>0</v>
      </c>
      <c r="BU179" s="149"/>
      <c r="BV179" s="160"/>
      <c r="BW179" s="80">
        <f t="shared" si="119"/>
        <v>0</v>
      </c>
      <c r="BX179" s="149"/>
      <c r="BY179" s="160"/>
      <c r="BZ179" s="80">
        <f t="shared" si="120"/>
        <v>0</v>
      </c>
      <c r="CA179" s="149"/>
      <c r="CB179" s="160"/>
      <c r="CC179" s="80">
        <f t="shared" si="121"/>
        <v>0</v>
      </c>
      <c r="CD179" s="149"/>
      <c r="CE179" s="160"/>
      <c r="CF179" s="80">
        <f t="shared" si="122"/>
        <v>0</v>
      </c>
      <c r="CG179" s="149"/>
      <c r="CH179" s="160"/>
      <c r="CI179" s="80">
        <f t="shared" si="123"/>
        <v>0</v>
      </c>
      <c r="CJ179" s="149"/>
      <c r="CK179" s="160"/>
      <c r="CL179" s="80">
        <f t="shared" si="124"/>
        <v>0</v>
      </c>
      <c r="CM179" s="149"/>
      <c r="CN179" s="160"/>
      <c r="CO179" s="80">
        <f t="shared" si="125"/>
        <v>0</v>
      </c>
      <c r="CP179" s="149"/>
      <c r="CQ179" s="160"/>
      <c r="CR179" s="80">
        <f t="shared" si="126"/>
        <v>0</v>
      </c>
      <c r="CS179" s="149"/>
      <c r="CT179" s="160"/>
      <c r="CU179" s="80">
        <f t="shared" si="127"/>
        <v>0</v>
      </c>
    </row>
    <row r="180" spans="1:99" ht="12.75" hidden="1" customHeight="1">
      <c r="A180" s="1">
        <f t="shared" si="98"/>
        <v>20</v>
      </c>
      <c r="B180" s="220"/>
      <c r="C180" s="81" t="e">
        <f t="shared" si="69"/>
        <v>#N/A</v>
      </c>
      <c r="D180" s="106"/>
      <c r="E180" s="96"/>
      <c r="F180" s="154"/>
      <c r="G180" s="112"/>
      <c r="H180" s="109"/>
      <c r="I180" s="82"/>
      <c r="J180" s="223"/>
      <c r="P180" s="154"/>
      <c r="Q180" s="167"/>
      <c r="R180" s="83">
        <f t="shared" si="100"/>
        <v>0</v>
      </c>
      <c r="S180" s="154"/>
      <c r="T180" s="167"/>
      <c r="U180" s="83">
        <f t="shared" si="101"/>
        <v>0</v>
      </c>
      <c r="V180" s="154"/>
      <c r="W180" s="167"/>
      <c r="X180" s="83">
        <f t="shared" si="102"/>
        <v>0</v>
      </c>
      <c r="Y180" s="154"/>
      <c r="Z180" s="167"/>
      <c r="AA180" s="83">
        <f t="shared" si="103"/>
        <v>0</v>
      </c>
      <c r="AB180" s="154"/>
      <c r="AC180" s="167"/>
      <c r="AD180" s="83">
        <f t="shared" si="104"/>
        <v>0</v>
      </c>
      <c r="AE180" s="154"/>
      <c r="AF180" s="167"/>
      <c r="AG180" s="83">
        <f t="shared" si="105"/>
        <v>0</v>
      </c>
      <c r="AH180" s="154"/>
      <c r="AI180" s="167"/>
      <c r="AJ180" s="83">
        <f t="shared" si="106"/>
        <v>0</v>
      </c>
      <c r="AK180" s="154"/>
      <c r="AL180" s="167"/>
      <c r="AM180" s="83">
        <f t="shared" si="107"/>
        <v>0</v>
      </c>
      <c r="AN180" s="154"/>
      <c r="AO180" s="167"/>
      <c r="AP180" s="83">
        <f t="shared" si="108"/>
        <v>0</v>
      </c>
      <c r="AQ180" s="154"/>
      <c r="AR180" s="167"/>
      <c r="AS180" s="83">
        <f t="shared" si="109"/>
        <v>0</v>
      </c>
      <c r="AT180" s="154"/>
      <c r="AU180" s="167"/>
      <c r="AV180" s="83">
        <f t="shared" si="110"/>
        <v>0</v>
      </c>
      <c r="AW180" s="154"/>
      <c r="AX180" s="167"/>
      <c r="AY180" s="83">
        <f t="shared" si="111"/>
        <v>0</v>
      </c>
      <c r="AZ180" s="154"/>
      <c r="BA180" s="167"/>
      <c r="BB180" s="83">
        <f t="shared" si="112"/>
        <v>0</v>
      </c>
      <c r="BC180" s="154"/>
      <c r="BD180" s="167"/>
      <c r="BE180" s="83">
        <f t="shared" si="113"/>
        <v>0</v>
      </c>
      <c r="BF180" s="154"/>
      <c r="BG180" s="167"/>
      <c r="BH180" s="83">
        <f t="shared" si="114"/>
        <v>0</v>
      </c>
      <c r="BI180" s="154"/>
      <c r="BJ180" s="167"/>
      <c r="BK180" s="83">
        <f t="shared" si="115"/>
        <v>0</v>
      </c>
      <c r="BL180" s="154"/>
      <c r="BM180" s="167"/>
      <c r="BN180" s="83">
        <f t="shared" si="116"/>
        <v>0</v>
      </c>
      <c r="BO180" s="154"/>
      <c r="BP180" s="167"/>
      <c r="BQ180" s="83">
        <f t="shared" si="117"/>
        <v>0</v>
      </c>
      <c r="BR180" s="154"/>
      <c r="BS180" s="167"/>
      <c r="BT180" s="83">
        <f t="shared" si="118"/>
        <v>0</v>
      </c>
      <c r="BU180" s="154"/>
      <c r="BV180" s="167"/>
      <c r="BW180" s="83">
        <f t="shared" si="119"/>
        <v>0</v>
      </c>
      <c r="BX180" s="154"/>
      <c r="BY180" s="167"/>
      <c r="BZ180" s="83">
        <f t="shared" si="120"/>
        <v>0</v>
      </c>
      <c r="CA180" s="154"/>
      <c r="CB180" s="167"/>
      <c r="CC180" s="83">
        <f t="shared" si="121"/>
        <v>0</v>
      </c>
      <c r="CD180" s="154"/>
      <c r="CE180" s="167"/>
      <c r="CF180" s="83">
        <f t="shared" si="122"/>
        <v>0</v>
      </c>
      <c r="CG180" s="154"/>
      <c r="CH180" s="167"/>
      <c r="CI180" s="83">
        <f t="shared" si="123"/>
        <v>0</v>
      </c>
      <c r="CJ180" s="154"/>
      <c r="CK180" s="167"/>
      <c r="CL180" s="83">
        <f t="shared" si="124"/>
        <v>0</v>
      </c>
      <c r="CM180" s="154"/>
      <c r="CN180" s="167"/>
      <c r="CO180" s="83">
        <f t="shared" si="125"/>
        <v>0</v>
      </c>
      <c r="CP180" s="154"/>
      <c r="CQ180" s="167"/>
      <c r="CR180" s="83">
        <f t="shared" si="126"/>
        <v>0</v>
      </c>
      <c r="CS180" s="154"/>
      <c r="CT180" s="167"/>
      <c r="CU180" s="83">
        <f t="shared" si="127"/>
        <v>0</v>
      </c>
    </row>
    <row r="181" spans="1:99" ht="12.75" hidden="1" customHeight="1">
      <c r="A181" s="1">
        <f t="shared" si="98"/>
        <v>20</v>
      </c>
      <c r="B181" s="220"/>
      <c r="C181" s="79" t="e">
        <f t="shared" si="69"/>
        <v>#N/A</v>
      </c>
      <c r="E181" s="95"/>
      <c r="F181" s="149"/>
      <c r="G181" s="111"/>
      <c r="H181" s="108"/>
      <c r="J181" s="223"/>
      <c r="P181" s="149"/>
      <c r="Q181" s="160"/>
      <c r="R181" s="80">
        <f t="shared" si="100"/>
        <v>0</v>
      </c>
      <c r="S181" s="149"/>
      <c r="T181" s="160"/>
      <c r="U181" s="80">
        <f t="shared" si="101"/>
        <v>0</v>
      </c>
      <c r="V181" s="149"/>
      <c r="W181" s="160"/>
      <c r="X181" s="80">
        <f t="shared" si="102"/>
        <v>0</v>
      </c>
      <c r="Y181" s="149"/>
      <c r="Z181" s="160"/>
      <c r="AA181" s="80">
        <f t="shared" si="103"/>
        <v>0</v>
      </c>
      <c r="AB181" s="149"/>
      <c r="AC181" s="160"/>
      <c r="AD181" s="80">
        <f t="shared" si="104"/>
        <v>0</v>
      </c>
      <c r="AE181" s="149"/>
      <c r="AF181" s="160"/>
      <c r="AG181" s="80">
        <f t="shared" si="105"/>
        <v>0</v>
      </c>
      <c r="AH181" s="149"/>
      <c r="AI181" s="160"/>
      <c r="AJ181" s="80">
        <f t="shared" si="106"/>
        <v>0</v>
      </c>
      <c r="AK181" s="149"/>
      <c r="AL181" s="160"/>
      <c r="AM181" s="80">
        <f t="shared" si="107"/>
        <v>0</v>
      </c>
      <c r="AN181" s="149"/>
      <c r="AO181" s="160"/>
      <c r="AP181" s="80">
        <f t="shared" si="108"/>
        <v>0</v>
      </c>
      <c r="AQ181" s="149"/>
      <c r="AR181" s="160"/>
      <c r="AS181" s="80">
        <f t="shared" si="109"/>
        <v>0</v>
      </c>
      <c r="AT181" s="149"/>
      <c r="AU181" s="160"/>
      <c r="AV181" s="80">
        <f t="shared" si="110"/>
        <v>0</v>
      </c>
      <c r="AW181" s="149"/>
      <c r="AX181" s="160"/>
      <c r="AY181" s="80">
        <f t="shared" si="111"/>
        <v>0</v>
      </c>
      <c r="AZ181" s="149"/>
      <c r="BA181" s="160"/>
      <c r="BB181" s="80">
        <f t="shared" si="112"/>
        <v>0</v>
      </c>
      <c r="BC181" s="149"/>
      <c r="BD181" s="160"/>
      <c r="BE181" s="80">
        <f t="shared" si="113"/>
        <v>0</v>
      </c>
      <c r="BF181" s="149"/>
      <c r="BG181" s="160"/>
      <c r="BH181" s="80">
        <f t="shared" si="114"/>
        <v>0</v>
      </c>
      <c r="BI181" s="149"/>
      <c r="BJ181" s="160"/>
      <c r="BK181" s="80">
        <f t="shared" si="115"/>
        <v>0</v>
      </c>
      <c r="BL181" s="149"/>
      <c r="BM181" s="160"/>
      <c r="BN181" s="80">
        <f t="shared" si="116"/>
        <v>0</v>
      </c>
      <c r="BO181" s="149"/>
      <c r="BP181" s="160"/>
      <c r="BQ181" s="80">
        <f t="shared" si="117"/>
        <v>0</v>
      </c>
      <c r="BR181" s="149"/>
      <c r="BS181" s="160"/>
      <c r="BT181" s="80">
        <f t="shared" si="118"/>
        <v>0</v>
      </c>
      <c r="BU181" s="149"/>
      <c r="BV181" s="160"/>
      <c r="BW181" s="80">
        <f t="shared" si="119"/>
        <v>0</v>
      </c>
      <c r="BX181" s="149"/>
      <c r="BY181" s="160"/>
      <c r="BZ181" s="80">
        <f t="shared" si="120"/>
        <v>0</v>
      </c>
      <c r="CA181" s="149"/>
      <c r="CB181" s="160"/>
      <c r="CC181" s="80">
        <f t="shared" si="121"/>
        <v>0</v>
      </c>
      <c r="CD181" s="149"/>
      <c r="CE181" s="160"/>
      <c r="CF181" s="80">
        <f t="shared" si="122"/>
        <v>0</v>
      </c>
      <c r="CG181" s="149"/>
      <c r="CH181" s="160"/>
      <c r="CI181" s="80">
        <f t="shared" si="123"/>
        <v>0</v>
      </c>
      <c r="CJ181" s="149"/>
      <c r="CK181" s="160"/>
      <c r="CL181" s="80">
        <f t="shared" si="124"/>
        <v>0</v>
      </c>
      <c r="CM181" s="149"/>
      <c r="CN181" s="160"/>
      <c r="CO181" s="80">
        <f t="shared" si="125"/>
        <v>0</v>
      </c>
      <c r="CP181" s="149"/>
      <c r="CQ181" s="160"/>
      <c r="CR181" s="80">
        <f t="shared" si="126"/>
        <v>0</v>
      </c>
      <c r="CS181" s="149"/>
      <c r="CT181" s="160"/>
      <c r="CU181" s="80">
        <f t="shared" si="127"/>
        <v>0</v>
      </c>
    </row>
    <row r="182" spans="1:99" ht="13.5" hidden="1" customHeight="1">
      <c r="A182" s="1">
        <f t="shared" si="98"/>
        <v>20</v>
      </c>
      <c r="B182" s="221"/>
      <c r="C182" s="84" t="e">
        <f t="shared" si="69"/>
        <v>#N/A</v>
      </c>
      <c r="D182" s="107"/>
      <c r="E182" s="97"/>
      <c r="F182" s="147"/>
      <c r="G182" s="113"/>
      <c r="H182" s="110"/>
      <c r="I182" s="85"/>
      <c r="J182" s="224"/>
      <c r="K182" s="86"/>
      <c r="L182" s="86"/>
      <c r="M182" s="86"/>
      <c r="N182" s="86"/>
      <c r="O182" s="86"/>
      <c r="P182" s="147"/>
      <c r="Q182" s="101"/>
      <c r="R182" s="87">
        <f t="shared" si="100"/>
        <v>0</v>
      </c>
      <c r="S182" s="147"/>
      <c r="T182" s="101"/>
      <c r="U182" s="87">
        <f t="shared" si="101"/>
        <v>0</v>
      </c>
      <c r="V182" s="147"/>
      <c r="W182" s="101"/>
      <c r="X182" s="87">
        <f t="shared" si="102"/>
        <v>0</v>
      </c>
      <c r="Y182" s="147"/>
      <c r="Z182" s="101"/>
      <c r="AA182" s="87">
        <f t="shared" si="103"/>
        <v>0</v>
      </c>
      <c r="AB182" s="147"/>
      <c r="AC182" s="101"/>
      <c r="AD182" s="87">
        <f t="shared" si="104"/>
        <v>0</v>
      </c>
      <c r="AE182" s="147"/>
      <c r="AF182" s="101"/>
      <c r="AG182" s="87">
        <f t="shared" si="105"/>
        <v>0</v>
      </c>
      <c r="AH182" s="147"/>
      <c r="AI182" s="101"/>
      <c r="AJ182" s="87">
        <f t="shared" si="106"/>
        <v>0</v>
      </c>
      <c r="AK182" s="147"/>
      <c r="AL182" s="101"/>
      <c r="AM182" s="87">
        <f t="shared" si="107"/>
        <v>0</v>
      </c>
      <c r="AN182" s="147"/>
      <c r="AO182" s="101"/>
      <c r="AP182" s="87">
        <f t="shared" si="108"/>
        <v>0</v>
      </c>
      <c r="AQ182" s="147"/>
      <c r="AR182" s="101"/>
      <c r="AS182" s="87">
        <f t="shared" si="109"/>
        <v>0</v>
      </c>
      <c r="AT182" s="147"/>
      <c r="AU182" s="101"/>
      <c r="AV182" s="87">
        <f t="shared" si="110"/>
        <v>0</v>
      </c>
      <c r="AW182" s="147"/>
      <c r="AX182" s="101"/>
      <c r="AY182" s="87">
        <f t="shared" si="111"/>
        <v>0</v>
      </c>
      <c r="AZ182" s="147"/>
      <c r="BA182" s="101"/>
      <c r="BB182" s="87">
        <f t="shared" si="112"/>
        <v>0</v>
      </c>
      <c r="BC182" s="147"/>
      <c r="BD182" s="101"/>
      <c r="BE182" s="87">
        <f t="shared" si="113"/>
        <v>0</v>
      </c>
      <c r="BF182" s="147"/>
      <c r="BG182" s="101"/>
      <c r="BH182" s="87">
        <f t="shared" si="114"/>
        <v>0</v>
      </c>
      <c r="BI182" s="147"/>
      <c r="BJ182" s="101"/>
      <c r="BK182" s="87">
        <f t="shared" si="115"/>
        <v>0</v>
      </c>
      <c r="BL182" s="147"/>
      <c r="BM182" s="101"/>
      <c r="BN182" s="87">
        <f t="shared" si="116"/>
        <v>0</v>
      </c>
      <c r="BO182" s="147"/>
      <c r="BP182" s="101"/>
      <c r="BQ182" s="87">
        <f t="shared" si="117"/>
        <v>0</v>
      </c>
      <c r="BR182" s="147"/>
      <c r="BS182" s="101"/>
      <c r="BT182" s="87">
        <f t="shared" si="118"/>
        <v>0</v>
      </c>
      <c r="BU182" s="147"/>
      <c r="BV182" s="101"/>
      <c r="BW182" s="87">
        <f t="shared" si="119"/>
        <v>0</v>
      </c>
      <c r="BX182" s="147"/>
      <c r="BY182" s="101"/>
      <c r="BZ182" s="87">
        <f t="shared" si="120"/>
        <v>0</v>
      </c>
      <c r="CA182" s="147"/>
      <c r="CB182" s="101"/>
      <c r="CC182" s="87">
        <f t="shared" si="121"/>
        <v>0</v>
      </c>
      <c r="CD182" s="147"/>
      <c r="CE182" s="101"/>
      <c r="CF182" s="87">
        <f t="shared" si="122"/>
        <v>0</v>
      </c>
      <c r="CG182" s="147"/>
      <c r="CH182" s="101"/>
      <c r="CI182" s="87">
        <f t="shared" si="123"/>
        <v>0</v>
      </c>
      <c r="CJ182" s="147"/>
      <c r="CK182" s="101"/>
      <c r="CL182" s="87">
        <f t="shared" si="124"/>
        <v>0</v>
      </c>
      <c r="CM182" s="147"/>
      <c r="CN182" s="101"/>
      <c r="CO182" s="87">
        <f t="shared" si="125"/>
        <v>0</v>
      </c>
      <c r="CP182" s="147"/>
      <c r="CQ182" s="101"/>
      <c r="CR182" s="87">
        <f t="shared" si="126"/>
        <v>0</v>
      </c>
      <c r="CS182" s="147"/>
      <c r="CT182" s="101"/>
      <c r="CU182" s="87">
        <f t="shared" si="127"/>
        <v>0</v>
      </c>
    </row>
    <row r="183" spans="1:99" ht="12.75" hidden="1" customHeight="1">
      <c r="A183" s="1">
        <f t="shared" si="98"/>
        <v>21</v>
      </c>
      <c r="B183" s="219">
        <v>21</v>
      </c>
      <c r="C183" s="81" t="e">
        <f t="shared" si="69"/>
        <v>#N/A</v>
      </c>
      <c r="D183" s="117"/>
      <c r="E183" s="116"/>
      <c r="F183" s="154"/>
      <c r="G183" s="112"/>
      <c r="H183" s="109"/>
      <c r="I183" s="82"/>
      <c r="J183" s="227"/>
      <c r="P183" s="154"/>
      <c r="Q183" s="167"/>
      <c r="R183" s="83">
        <f t="shared" si="100"/>
        <v>0</v>
      </c>
      <c r="S183" s="154"/>
      <c r="T183" s="167"/>
      <c r="U183" s="83">
        <f t="shared" si="101"/>
        <v>0</v>
      </c>
      <c r="V183" s="154"/>
      <c r="W183" s="167"/>
      <c r="X183" s="83">
        <f t="shared" si="102"/>
        <v>0</v>
      </c>
      <c r="Y183" s="154"/>
      <c r="Z183" s="167"/>
      <c r="AA183" s="83">
        <f t="shared" si="103"/>
        <v>0</v>
      </c>
      <c r="AB183" s="154"/>
      <c r="AC183" s="167"/>
      <c r="AD183" s="83">
        <f t="shared" si="104"/>
        <v>0</v>
      </c>
      <c r="AE183" s="154"/>
      <c r="AF183" s="167"/>
      <c r="AG183" s="83">
        <f t="shared" si="105"/>
        <v>0</v>
      </c>
      <c r="AH183" s="154"/>
      <c r="AI183" s="167"/>
      <c r="AJ183" s="83">
        <f t="shared" si="106"/>
        <v>0</v>
      </c>
      <c r="AK183" s="154"/>
      <c r="AL183" s="167"/>
      <c r="AM183" s="83">
        <f t="shared" si="107"/>
        <v>0</v>
      </c>
      <c r="AN183" s="154"/>
      <c r="AO183" s="167"/>
      <c r="AP183" s="83">
        <f t="shared" si="108"/>
        <v>0</v>
      </c>
      <c r="AQ183" s="154"/>
      <c r="AR183" s="167"/>
      <c r="AS183" s="83">
        <f t="shared" si="109"/>
        <v>0</v>
      </c>
      <c r="AT183" s="154"/>
      <c r="AU183" s="167"/>
      <c r="AV183" s="83">
        <f t="shared" si="110"/>
        <v>0</v>
      </c>
      <c r="AW183" s="154"/>
      <c r="AX183" s="167"/>
      <c r="AY183" s="83">
        <f t="shared" si="111"/>
        <v>0</v>
      </c>
      <c r="AZ183" s="154"/>
      <c r="BA183" s="167"/>
      <c r="BB183" s="83">
        <f t="shared" si="112"/>
        <v>0</v>
      </c>
      <c r="BC183" s="154"/>
      <c r="BD183" s="167"/>
      <c r="BE183" s="83">
        <f t="shared" si="113"/>
        <v>0</v>
      </c>
      <c r="BF183" s="154"/>
      <c r="BG183" s="167"/>
      <c r="BH183" s="83">
        <f t="shared" si="114"/>
        <v>0</v>
      </c>
      <c r="BI183" s="154"/>
      <c r="BJ183" s="167"/>
      <c r="BK183" s="83">
        <f t="shared" si="115"/>
        <v>0</v>
      </c>
      <c r="BL183" s="154"/>
      <c r="BM183" s="167"/>
      <c r="BN183" s="83">
        <f t="shared" si="116"/>
        <v>0</v>
      </c>
      <c r="BO183" s="154"/>
      <c r="BP183" s="167"/>
      <c r="BQ183" s="83">
        <f t="shared" si="117"/>
        <v>0</v>
      </c>
      <c r="BR183" s="154"/>
      <c r="BS183" s="167"/>
      <c r="BT183" s="83">
        <f t="shared" si="118"/>
        <v>0</v>
      </c>
      <c r="BU183" s="154"/>
      <c r="BV183" s="167"/>
      <c r="BW183" s="83">
        <f t="shared" si="119"/>
        <v>0</v>
      </c>
      <c r="BX183" s="154"/>
      <c r="BY183" s="167"/>
      <c r="BZ183" s="83">
        <f t="shared" si="120"/>
        <v>0</v>
      </c>
      <c r="CA183" s="154"/>
      <c r="CB183" s="167"/>
      <c r="CC183" s="83">
        <f t="shared" si="121"/>
        <v>0</v>
      </c>
      <c r="CD183" s="154"/>
      <c r="CE183" s="167"/>
      <c r="CF183" s="83">
        <f t="shared" si="122"/>
        <v>0</v>
      </c>
      <c r="CG183" s="154"/>
      <c r="CH183" s="167"/>
      <c r="CI183" s="83">
        <f t="shared" si="123"/>
        <v>0</v>
      </c>
      <c r="CJ183" s="154"/>
      <c r="CK183" s="167"/>
      <c r="CL183" s="83">
        <f t="shared" si="124"/>
        <v>0</v>
      </c>
      <c r="CM183" s="154"/>
      <c r="CN183" s="167"/>
      <c r="CO183" s="83">
        <f t="shared" si="125"/>
        <v>0</v>
      </c>
      <c r="CP183" s="154"/>
      <c r="CQ183" s="167"/>
      <c r="CR183" s="83">
        <f t="shared" si="126"/>
        <v>0</v>
      </c>
      <c r="CS183" s="154"/>
      <c r="CT183" s="167"/>
      <c r="CU183" s="83">
        <f t="shared" si="127"/>
        <v>0</v>
      </c>
    </row>
    <row r="184" spans="1:99" ht="12.75" hidden="1" customHeight="1">
      <c r="A184" s="1">
        <f t="shared" si="98"/>
        <v>21</v>
      </c>
      <c r="B184" s="220"/>
      <c r="C184" s="79" t="e">
        <f t="shared" si="69"/>
        <v>#N/A</v>
      </c>
      <c r="E184" s="95"/>
      <c r="F184" s="149"/>
      <c r="G184" s="111"/>
      <c r="H184" s="108"/>
      <c r="J184" s="223"/>
      <c r="P184" s="149"/>
      <c r="Q184" s="160"/>
      <c r="R184" s="80">
        <f t="shared" si="100"/>
        <v>0</v>
      </c>
      <c r="S184" s="149"/>
      <c r="T184" s="160"/>
      <c r="U184" s="80">
        <f t="shared" si="101"/>
        <v>0</v>
      </c>
      <c r="V184" s="149"/>
      <c r="W184" s="160"/>
      <c r="X184" s="80">
        <f t="shared" si="102"/>
        <v>0</v>
      </c>
      <c r="Y184" s="149"/>
      <c r="Z184" s="160"/>
      <c r="AA184" s="80">
        <f t="shared" si="103"/>
        <v>0</v>
      </c>
      <c r="AB184" s="149"/>
      <c r="AC184" s="160"/>
      <c r="AD184" s="80">
        <f t="shared" si="104"/>
        <v>0</v>
      </c>
      <c r="AE184" s="149"/>
      <c r="AF184" s="160"/>
      <c r="AG184" s="80">
        <f t="shared" si="105"/>
        <v>0</v>
      </c>
      <c r="AH184" s="149"/>
      <c r="AI184" s="160"/>
      <c r="AJ184" s="80">
        <f t="shared" si="106"/>
        <v>0</v>
      </c>
      <c r="AK184" s="149"/>
      <c r="AL184" s="160"/>
      <c r="AM184" s="80">
        <f t="shared" si="107"/>
        <v>0</v>
      </c>
      <c r="AN184" s="149"/>
      <c r="AO184" s="160"/>
      <c r="AP184" s="80">
        <f t="shared" si="108"/>
        <v>0</v>
      </c>
      <c r="AQ184" s="149"/>
      <c r="AR184" s="160"/>
      <c r="AS184" s="80">
        <f t="shared" si="109"/>
        <v>0</v>
      </c>
      <c r="AT184" s="149"/>
      <c r="AU184" s="160"/>
      <c r="AV184" s="80">
        <f t="shared" si="110"/>
        <v>0</v>
      </c>
      <c r="AW184" s="149"/>
      <c r="AX184" s="160"/>
      <c r="AY184" s="80">
        <f t="shared" si="111"/>
        <v>0</v>
      </c>
      <c r="AZ184" s="149"/>
      <c r="BA184" s="160"/>
      <c r="BB184" s="80">
        <f t="shared" si="112"/>
        <v>0</v>
      </c>
      <c r="BC184" s="149"/>
      <c r="BD184" s="160"/>
      <c r="BE184" s="80">
        <f t="shared" si="113"/>
        <v>0</v>
      </c>
      <c r="BF184" s="149"/>
      <c r="BG184" s="160"/>
      <c r="BH184" s="80">
        <f t="shared" si="114"/>
        <v>0</v>
      </c>
      <c r="BI184" s="149"/>
      <c r="BJ184" s="160"/>
      <c r="BK184" s="80">
        <f t="shared" si="115"/>
        <v>0</v>
      </c>
      <c r="BL184" s="149"/>
      <c r="BM184" s="160"/>
      <c r="BN184" s="80">
        <f t="shared" si="116"/>
        <v>0</v>
      </c>
      <c r="BO184" s="149"/>
      <c r="BP184" s="160"/>
      <c r="BQ184" s="80">
        <f t="shared" si="117"/>
        <v>0</v>
      </c>
      <c r="BR184" s="149"/>
      <c r="BS184" s="160"/>
      <c r="BT184" s="80">
        <f t="shared" si="118"/>
        <v>0</v>
      </c>
      <c r="BU184" s="149"/>
      <c r="BV184" s="160"/>
      <c r="BW184" s="80">
        <f t="shared" si="119"/>
        <v>0</v>
      </c>
      <c r="BX184" s="149"/>
      <c r="BY184" s="160"/>
      <c r="BZ184" s="80">
        <f t="shared" si="120"/>
        <v>0</v>
      </c>
      <c r="CA184" s="149"/>
      <c r="CB184" s="160"/>
      <c r="CC184" s="80">
        <f t="shared" si="121"/>
        <v>0</v>
      </c>
      <c r="CD184" s="149"/>
      <c r="CE184" s="160"/>
      <c r="CF184" s="80">
        <f t="shared" si="122"/>
        <v>0</v>
      </c>
      <c r="CG184" s="149"/>
      <c r="CH184" s="160"/>
      <c r="CI184" s="80">
        <f t="shared" si="123"/>
        <v>0</v>
      </c>
      <c r="CJ184" s="149"/>
      <c r="CK184" s="160"/>
      <c r="CL184" s="80">
        <f t="shared" si="124"/>
        <v>0</v>
      </c>
      <c r="CM184" s="149"/>
      <c r="CN184" s="160"/>
      <c r="CO184" s="80">
        <f t="shared" si="125"/>
        <v>0</v>
      </c>
      <c r="CP184" s="149"/>
      <c r="CQ184" s="160"/>
      <c r="CR184" s="80">
        <f t="shared" si="126"/>
        <v>0</v>
      </c>
      <c r="CS184" s="149"/>
      <c r="CT184" s="160"/>
      <c r="CU184" s="80">
        <f t="shared" si="127"/>
        <v>0</v>
      </c>
    </row>
    <row r="185" spans="1:99" ht="12.75" hidden="1" customHeight="1">
      <c r="A185" s="1">
        <f t="shared" si="98"/>
        <v>21</v>
      </c>
      <c r="B185" s="220"/>
      <c r="C185" s="81" t="e">
        <f t="shared" si="69"/>
        <v>#N/A</v>
      </c>
      <c r="D185" s="106"/>
      <c r="E185" s="96"/>
      <c r="F185" s="154"/>
      <c r="G185" s="112"/>
      <c r="H185" s="109"/>
      <c r="I185" s="82"/>
      <c r="J185" s="223"/>
      <c r="P185" s="154"/>
      <c r="Q185" s="167"/>
      <c r="R185" s="83">
        <f t="shared" si="100"/>
        <v>0</v>
      </c>
      <c r="S185" s="154"/>
      <c r="T185" s="167"/>
      <c r="U185" s="83">
        <f t="shared" si="101"/>
        <v>0</v>
      </c>
      <c r="V185" s="154"/>
      <c r="W185" s="167"/>
      <c r="X185" s="83">
        <f t="shared" si="102"/>
        <v>0</v>
      </c>
      <c r="Y185" s="154"/>
      <c r="Z185" s="167"/>
      <c r="AA185" s="83">
        <f t="shared" si="103"/>
        <v>0</v>
      </c>
      <c r="AB185" s="154"/>
      <c r="AC185" s="167"/>
      <c r="AD185" s="83">
        <f t="shared" si="104"/>
        <v>0</v>
      </c>
      <c r="AE185" s="154"/>
      <c r="AF185" s="167"/>
      <c r="AG185" s="83">
        <f t="shared" si="105"/>
        <v>0</v>
      </c>
      <c r="AH185" s="154"/>
      <c r="AI185" s="167"/>
      <c r="AJ185" s="83">
        <f t="shared" si="106"/>
        <v>0</v>
      </c>
      <c r="AK185" s="154"/>
      <c r="AL185" s="167"/>
      <c r="AM185" s="83">
        <f t="shared" si="107"/>
        <v>0</v>
      </c>
      <c r="AN185" s="154"/>
      <c r="AO185" s="167"/>
      <c r="AP185" s="83">
        <f t="shared" si="108"/>
        <v>0</v>
      </c>
      <c r="AQ185" s="154"/>
      <c r="AR185" s="167"/>
      <c r="AS185" s="83">
        <f t="shared" si="109"/>
        <v>0</v>
      </c>
      <c r="AT185" s="154"/>
      <c r="AU185" s="167"/>
      <c r="AV185" s="83">
        <f t="shared" si="110"/>
        <v>0</v>
      </c>
      <c r="AW185" s="154"/>
      <c r="AX185" s="167"/>
      <c r="AY185" s="83">
        <f t="shared" si="111"/>
        <v>0</v>
      </c>
      <c r="AZ185" s="154"/>
      <c r="BA185" s="167"/>
      <c r="BB185" s="83">
        <f t="shared" si="112"/>
        <v>0</v>
      </c>
      <c r="BC185" s="154"/>
      <c r="BD185" s="167"/>
      <c r="BE185" s="83">
        <f t="shared" si="113"/>
        <v>0</v>
      </c>
      <c r="BF185" s="154"/>
      <c r="BG185" s="167"/>
      <c r="BH185" s="83">
        <f t="shared" si="114"/>
        <v>0</v>
      </c>
      <c r="BI185" s="154"/>
      <c r="BJ185" s="167"/>
      <c r="BK185" s="83">
        <f t="shared" si="115"/>
        <v>0</v>
      </c>
      <c r="BL185" s="154"/>
      <c r="BM185" s="167"/>
      <c r="BN185" s="83">
        <f t="shared" si="116"/>
        <v>0</v>
      </c>
      <c r="BO185" s="154"/>
      <c r="BP185" s="167"/>
      <c r="BQ185" s="83">
        <f t="shared" si="117"/>
        <v>0</v>
      </c>
      <c r="BR185" s="154"/>
      <c r="BS185" s="167"/>
      <c r="BT185" s="83">
        <f t="shared" si="118"/>
        <v>0</v>
      </c>
      <c r="BU185" s="154"/>
      <c r="BV185" s="167"/>
      <c r="BW185" s="83">
        <f t="shared" si="119"/>
        <v>0</v>
      </c>
      <c r="BX185" s="154"/>
      <c r="BY185" s="167"/>
      <c r="BZ185" s="83">
        <f t="shared" si="120"/>
        <v>0</v>
      </c>
      <c r="CA185" s="154"/>
      <c r="CB185" s="167"/>
      <c r="CC185" s="83">
        <f t="shared" si="121"/>
        <v>0</v>
      </c>
      <c r="CD185" s="154"/>
      <c r="CE185" s="167"/>
      <c r="CF185" s="83">
        <f t="shared" si="122"/>
        <v>0</v>
      </c>
      <c r="CG185" s="154"/>
      <c r="CH185" s="167"/>
      <c r="CI185" s="83">
        <f t="shared" si="123"/>
        <v>0</v>
      </c>
      <c r="CJ185" s="154"/>
      <c r="CK185" s="167"/>
      <c r="CL185" s="83">
        <f t="shared" si="124"/>
        <v>0</v>
      </c>
      <c r="CM185" s="154"/>
      <c r="CN185" s="167"/>
      <c r="CO185" s="83">
        <f t="shared" si="125"/>
        <v>0</v>
      </c>
      <c r="CP185" s="154"/>
      <c r="CQ185" s="167"/>
      <c r="CR185" s="83">
        <f t="shared" si="126"/>
        <v>0</v>
      </c>
      <c r="CS185" s="154"/>
      <c r="CT185" s="167"/>
      <c r="CU185" s="83">
        <f t="shared" si="127"/>
        <v>0</v>
      </c>
    </row>
    <row r="186" spans="1:99" ht="12.75" hidden="1" customHeight="1">
      <c r="A186" s="1">
        <f t="shared" si="98"/>
        <v>21</v>
      </c>
      <c r="B186" s="220"/>
      <c r="C186" s="79" t="e">
        <f t="shared" si="69"/>
        <v>#N/A</v>
      </c>
      <c r="E186" s="95"/>
      <c r="F186" s="149"/>
      <c r="G186" s="111"/>
      <c r="H186" s="108"/>
      <c r="J186" s="223"/>
      <c r="P186" s="149"/>
      <c r="Q186" s="160"/>
      <c r="R186" s="80">
        <f t="shared" si="100"/>
        <v>0</v>
      </c>
      <c r="S186" s="149"/>
      <c r="T186" s="160"/>
      <c r="U186" s="80">
        <f t="shared" si="101"/>
        <v>0</v>
      </c>
      <c r="V186" s="149"/>
      <c r="W186" s="160"/>
      <c r="X186" s="80">
        <f t="shared" si="102"/>
        <v>0</v>
      </c>
      <c r="Y186" s="149"/>
      <c r="Z186" s="160"/>
      <c r="AA186" s="80">
        <f t="shared" si="103"/>
        <v>0</v>
      </c>
      <c r="AB186" s="149"/>
      <c r="AC186" s="160"/>
      <c r="AD186" s="80">
        <f t="shared" si="104"/>
        <v>0</v>
      </c>
      <c r="AE186" s="149"/>
      <c r="AF186" s="160"/>
      <c r="AG186" s="80">
        <f t="shared" si="105"/>
        <v>0</v>
      </c>
      <c r="AH186" s="149"/>
      <c r="AI186" s="160"/>
      <c r="AJ186" s="80">
        <f t="shared" si="106"/>
        <v>0</v>
      </c>
      <c r="AK186" s="149"/>
      <c r="AL186" s="160"/>
      <c r="AM186" s="80">
        <f t="shared" si="107"/>
        <v>0</v>
      </c>
      <c r="AN186" s="149"/>
      <c r="AO186" s="160"/>
      <c r="AP186" s="80">
        <f t="shared" si="108"/>
        <v>0</v>
      </c>
      <c r="AQ186" s="149"/>
      <c r="AR186" s="160"/>
      <c r="AS186" s="80">
        <f t="shared" si="109"/>
        <v>0</v>
      </c>
      <c r="AT186" s="149"/>
      <c r="AU186" s="160"/>
      <c r="AV186" s="80">
        <f t="shared" si="110"/>
        <v>0</v>
      </c>
      <c r="AW186" s="149"/>
      <c r="AX186" s="160"/>
      <c r="AY186" s="80">
        <f t="shared" si="111"/>
        <v>0</v>
      </c>
      <c r="AZ186" s="149"/>
      <c r="BA186" s="160"/>
      <c r="BB186" s="80">
        <f t="shared" si="112"/>
        <v>0</v>
      </c>
      <c r="BC186" s="149"/>
      <c r="BD186" s="160"/>
      <c r="BE186" s="80">
        <f t="shared" si="113"/>
        <v>0</v>
      </c>
      <c r="BF186" s="149"/>
      <c r="BG186" s="160"/>
      <c r="BH186" s="80">
        <f t="shared" si="114"/>
        <v>0</v>
      </c>
      <c r="BI186" s="149"/>
      <c r="BJ186" s="160"/>
      <c r="BK186" s="80">
        <f t="shared" si="115"/>
        <v>0</v>
      </c>
      <c r="BL186" s="149"/>
      <c r="BM186" s="160"/>
      <c r="BN186" s="80">
        <f t="shared" si="116"/>
        <v>0</v>
      </c>
      <c r="BO186" s="149"/>
      <c r="BP186" s="160"/>
      <c r="BQ186" s="80">
        <f t="shared" si="117"/>
        <v>0</v>
      </c>
      <c r="BR186" s="149"/>
      <c r="BS186" s="160"/>
      <c r="BT186" s="80">
        <f t="shared" si="118"/>
        <v>0</v>
      </c>
      <c r="BU186" s="149"/>
      <c r="BV186" s="160"/>
      <c r="BW186" s="80">
        <f t="shared" si="119"/>
        <v>0</v>
      </c>
      <c r="BX186" s="149"/>
      <c r="BY186" s="160"/>
      <c r="BZ186" s="80">
        <f t="shared" si="120"/>
        <v>0</v>
      </c>
      <c r="CA186" s="149"/>
      <c r="CB186" s="160"/>
      <c r="CC186" s="80">
        <f t="shared" si="121"/>
        <v>0</v>
      </c>
      <c r="CD186" s="149"/>
      <c r="CE186" s="160"/>
      <c r="CF186" s="80">
        <f t="shared" si="122"/>
        <v>0</v>
      </c>
      <c r="CG186" s="149"/>
      <c r="CH186" s="160"/>
      <c r="CI186" s="80">
        <f t="shared" si="123"/>
        <v>0</v>
      </c>
      <c r="CJ186" s="149"/>
      <c r="CK186" s="160"/>
      <c r="CL186" s="80">
        <f t="shared" si="124"/>
        <v>0</v>
      </c>
      <c r="CM186" s="149"/>
      <c r="CN186" s="160"/>
      <c r="CO186" s="80">
        <f t="shared" si="125"/>
        <v>0</v>
      </c>
      <c r="CP186" s="149"/>
      <c r="CQ186" s="160"/>
      <c r="CR186" s="80">
        <f t="shared" si="126"/>
        <v>0</v>
      </c>
      <c r="CS186" s="149"/>
      <c r="CT186" s="160"/>
      <c r="CU186" s="80">
        <f t="shared" si="127"/>
        <v>0</v>
      </c>
    </row>
    <row r="187" spans="1:99" ht="12.75" hidden="1" customHeight="1">
      <c r="A187" s="1">
        <f t="shared" si="98"/>
        <v>21</v>
      </c>
      <c r="B187" s="220"/>
      <c r="C187" s="81" t="e">
        <f t="shared" si="69"/>
        <v>#N/A</v>
      </c>
      <c r="D187" s="106"/>
      <c r="E187" s="96"/>
      <c r="F187" s="154"/>
      <c r="G187" s="112"/>
      <c r="H187" s="109"/>
      <c r="I187" s="82"/>
      <c r="J187" s="223"/>
      <c r="P187" s="154"/>
      <c r="Q187" s="167"/>
      <c r="R187" s="83">
        <f t="shared" si="100"/>
        <v>0</v>
      </c>
      <c r="S187" s="154"/>
      <c r="T187" s="167"/>
      <c r="U187" s="83">
        <f t="shared" si="101"/>
        <v>0</v>
      </c>
      <c r="V187" s="154"/>
      <c r="W187" s="167"/>
      <c r="X187" s="83">
        <f t="shared" si="102"/>
        <v>0</v>
      </c>
      <c r="Y187" s="154"/>
      <c r="Z187" s="167"/>
      <c r="AA187" s="83">
        <f t="shared" si="103"/>
        <v>0</v>
      </c>
      <c r="AB187" s="154"/>
      <c r="AC187" s="167"/>
      <c r="AD187" s="83">
        <f t="shared" si="104"/>
        <v>0</v>
      </c>
      <c r="AE187" s="154"/>
      <c r="AF187" s="167"/>
      <c r="AG187" s="83">
        <f t="shared" si="105"/>
        <v>0</v>
      </c>
      <c r="AH187" s="154"/>
      <c r="AI187" s="167"/>
      <c r="AJ187" s="83">
        <f t="shared" si="106"/>
        <v>0</v>
      </c>
      <c r="AK187" s="154"/>
      <c r="AL187" s="167"/>
      <c r="AM187" s="83">
        <f t="shared" si="107"/>
        <v>0</v>
      </c>
      <c r="AN187" s="154"/>
      <c r="AO187" s="167"/>
      <c r="AP187" s="83">
        <f t="shared" si="108"/>
        <v>0</v>
      </c>
      <c r="AQ187" s="154"/>
      <c r="AR187" s="167"/>
      <c r="AS187" s="83">
        <f t="shared" si="109"/>
        <v>0</v>
      </c>
      <c r="AT187" s="154"/>
      <c r="AU187" s="167"/>
      <c r="AV187" s="83">
        <f t="shared" si="110"/>
        <v>0</v>
      </c>
      <c r="AW187" s="154"/>
      <c r="AX187" s="167"/>
      <c r="AY187" s="83">
        <f t="shared" si="111"/>
        <v>0</v>
      </c>
      <c r="AZ187" s="154"/>
      <c r="BA187" s="167"/>
      <c r="BB187" s="83">
        <f t="shared" si="112"/>
        <v>0</v>
      </c>
      <c r="BC187" s="154"/>
      <c r="BD187" s="167"/>
      <c r="BE187" s="83">
        <f t="shared" si="113"/>
        <v>0</v>
      </c>
      <c r="BF187" s="154"/>
      <c r="BG187" s="167"/>
      <c r="BH187" s="83">
        <f t="shared" si="114"/>
        <v>0</v>
      </c>
      <c r="BI187" s="154"/>
      <c r="BJ187" s="167"/>
      <c r="BK187" s="83">
        <f t="shared" si="115"/>
        <v>0</v>
      </c>
      <c r="BL187" s="154"/>
      <c r="BM187" s="167"/>
      <c r="BN187" s="83">
        <f t="shared" si="116"/>
        <v>0</v>
      </c>
      <c r="BO187" s="154"/>
      <c r="BP187" s="167"/>
      <c r="BQ187" s="83">
        <f t="shared" si="117"/>
        <v>0</v>
      </c>
      <c r="BR187" s="154"/>
      <c r="BS187" s="167"/>
      <c r="BT187" s="83">
        <f t="shared" si="118"/>
        <v>0</v>
      </c>
      <c r="BU187" s="154"/>
      <c r="BV187" s="167"/>
      <c r="BW187" s="83">
        <f t="shared" si="119"/>
        <v>0</v>
      </c>
      <c r="BX187" s="154"/>
      <c r="BY187" s="167"/>
      <c r="BZ187" s="83">
        <f t="shared" si="120"/>
        <v>0</v>
      </c>
      <c r="CA187" s="154"/>
      <c r="CB187" s="167"/>
      <c r="CC187" s="83">
        <f t="shared" si="121"/>
        <v>0</v>
      </c>
      <c r="CD187" s="154"/>
      <c r="CE187" s="167"/>
      <c r="CF187" s="83">
        <f t="shared" si="122"/>
        <v>0</v>
      </c>
      <c r="CG187" s="154"/>
      <c r="CH187" s="167"/>
      <c r="CI187" s="83">
        <f t="shared" si="123"/>
        <v>0</v>
      </c>
      <c r="CJ187" s="154"/>
      <c r="CK187" s="167"/>
      <c r="CL187" s="83">
        <f t="shared" si="124"/>
        <v>0</v>
      </c>
      <c r="CM187" s="154"/>
      <c r="CN187" s="167"/>
      <c r="CO187" s="83">
        <f t="shared" si="125"/>
        <v>0</v>
      </c>
      <c r="CP187" s="154"/>
      <c r="CQ187" s="167"/>
      <c r="CR187" s="83">
        <f t="shared" si="126"/>
        <v>0</v>
      </c>
      <c r="CS187" s="154"/>
      <c r="CT187" s="167"/>
      <c r="CU187" s="83">
        <f t="shared" si="127"/>
        <v>0</v>
      </c>
    </row>
    <row r="188" spans="1:99" ht="12.75" hidden="1" customHeight="1">
      <c r="A188" s="1">
        <f t="shared" si="98"/>
        <v>21</v>
      </c>
      <c r="B188" s="220"/>
      <c r="C188" s="79" t="e">
        <f t="shared" si="69"/>
        <v>#N/A</v>
      </c>
      <c r="E188" s="95"/>
      <c r="F188" s="149"/>
      <c r="G188" s="111"/>
      <c r="H188" s="108"/>
      <c r="J188" s="223"/>
      <c r="P188" s="149"/>
      <c r="Q188" s="160"/>
      <c r="R188" s="80">
        <f t="shared" si="100"/>
        <v>0</v>
      </c>
      <c r="S188" s="149"/>
      <c r="T188" s="160"/>
      <c r="U188" s="80">
        <f t="shared" si="101"/>
        <v>0</v>
      </c>
      <c r="V188" s="149"/>
      <c r="W188" s="160"/>
      <c r="X188" s="80">
        <f t="shared" si="102"/>
        <v>0</v>
      </c>
      <c r="Y188" s="149"/>
      <c r="Z188" s="160"/>
      <c r="AA188" s="80">
        <f t="shared" si="103"/>
        <v>0</v>
      </c>
      <c r="AB188" s="149"/>
      <c r="AC188" s="160"/>
      <c r="AD188" s="80">
        <f t="shared" si="104"/>
        <v>0</v>
      </c>
      <c r="AE188" s="149"/>
      <c r="AF188" s="160"/>
      <c r="AG188" s="80">
        <f t="shared" si="105"/>
        <v>0</v>
      </c>
      <c r="AH188" s="149"/>
      <c r="AI188" s="160"/>
      <c r="AJ188" s="80">
        <f t="shared" si="106"/>
        <v>0</v>
      </c>
      <c r="AK188" s="149"/>
      <c r="AL188" s="160"/>
      <c r="AM188" s="80">
        <f t="shared" si="107"/>
        <v>0</v>
      </c>
      <c r="AN188" s="149"/>
      <c r="AO188" s="160"/>
      <c r="AP188" s="80">
        <f t="shared" si="108"/>
        <v>0</v>
      </c>
      <c r="AQ188" s="149"/>
      <c r="AR188" s="160"/>
      <c r="AS188" s="80">
        <f t="shared" si="109"/>
        <v>0</v>
      </c>
      <c r="AT188" s="149"/>
      <c r="AU188" s="160"/>
      <c r="AV188" s="80">
        <f t="shared" si="110"/>
        <v>0</v>
      </c>
      <c r="AW188" s="149"/>
      <c r="AX188" s="160"/>
      <c r="AY188" s="80">
        <f t="shared" si="111"/>
        <v>0</v>
      </c>
      <c r="AZ188" s="149"/>
      <c r="BA188" s="160"/>
      <c r="BB188" s="80">
        <f t="shared" si="112"/>
        <v>0</v>
      </c>
      <c r="BC188" s="149"/>
      <c r="BD188" s="160"/>
      <c r="BE188" s="80">
        <f t="shared" si="113"/>
        <v>0</v>
      </c>
      <c r="BF188" s="149"/>
      <c r="BG188" s="160"/>
      <c r="BH188" s="80">
        <f t="shared" si="114"/>
        <v>0</v>
      </c>
      <c r="BI188" s="149"/>
      <c r="BJ188" s="160"/>
      <c r="BK188" s="80">
        <f t="shared" si="115"/>
        <v>0</v>
      </c>
      <c r="BL188" s="149"/>
      <c r="BM188" s="160"/>
      <c r="BN188" s="80">
        <f t="shared" si="116"/>
        <v>0</v>
      </c>
      <c r="BO188" s="149"/>
      <c r="BP188" s="160"/>
      <c r="BQ188" s="80">
        <f t="shared" si="117"/>
        <v>0</v>
      </c>
      <c r="BR188" s="149"/>
      <c r="BS188" s="160"/>
      <c r="BT188" s="80">
        <f t="shared" si="118"/>
        <v>0</v>
      </c>
      <c r="BU188" s="149"/>
      <c r="BV188" s="160"/>
      <c r="BW188" s="80">
        <f t="shared" si="119"/>
        <v>0</v>
      </c>
      <c r="BX188" s="149"/>
      <c r="BY188" s="160"/>
      <c r="BZ188" s="80">
        <f t="shared" si="120"/>
        <v>0</v>
      </c>
      <c r="CA188" s="149"/>
      <c r="CB188" s="160"/>
      <c r="CC188" s="80">
        <f t="shared" si="121"/>
        <v>0</v>
      </c>
      <c r="CD188" s="149"/>
      <c r="CE188" s="160"/>
      <c r="CF188" s="80">
        <f t="shared" si="122"/>
        <v>0</v>
      </c>
      <c r="CG188" s="149"/>
      <c r="CH188" s="160"/>
      <c r="CI188" s="80">
        <f t="shared" si="123"/>
        <v>0</v>
      </c>
      <c r="CJ188" s="149"/>
      <c r="CK188" s="160"/>
      <c r="CL188" s="80">
        <f t="shared" si="124"/>
        <v>0</v>
      </c>
      <c r="CM188" s="149"/>
      <c r="CN188" s="160"/>
      <c r="CO188" s="80">
        <f t="shared" si="125"/>
        <v>0</v>
      </c>
      <c r="CP188" s="149"/>
      <c r="CQ188" s="160"/>
      <c r="CR188" s="80">
        <f t="shared" si="126"/>
        <v>0</v>
      </c>
      <c r="CS188" s="149"/>
      <c r="CT188" s="160"/>
      <c r="CU188" s="80">
        <f t="shared" si="127"/>
        <v>0</v>
      </c>
    </row>
    <row r="189" spans="1:99" ht="12.75" hidden="1" customHeight="1">
      <c r="A189" s="1">
        <f t="shared" si="98"/>
        <v>21</v>
      </c>
      <c r="B189" s="220"/>
      <c r="C189" s="81" t="e">
        <f t="shared" si="69"/>
        <v>#N/A</v>
      </c>
      <c r="D189" s="106"/>
      <c r="E189" s="96"/>
      <c r="F189" s="154"/>
      <c r="G189" s="112"/>
      <c r="H189" s="109"/>
      <c r="I189" s="82"/>
      <c r="J189" s="223"/>
      <c r="P189" s="154"/>
      <c r="Q189" s="167"/>
      <c r="R189" s="83">
        <f t="shared" si="100"/>
        <v>0</v>
      </c>
      <c r="S189" s="154"/>
      <c r="T189" s="167"/>
      <c r="U189" s="83">
        <f t="shared" si="101"/>
        <v>0</v>
      </c>
      <c r="V189" s="154"/>
      <c r="W189" s="167"/>
      <c r="X189" s="83">
        <f t="shared" si="102"/>
        <v>0</v>
      </c>
      <c r="Y189" s="154"/>
      <c r="Z189" s="167"/>
      <c r="AA189" s="83">
        <f t="shared" si="103"/>
        <v>0</v>
      </c>
      <c r="AB189" s="154"/>
      <c r="AC189" s="167"/>
      <c r="AD189" s="83">
        <f t="shared" si="104"/>
        <v>0</v>
      </c>
      <c r="AE189" s="154"/>
      <c r="AF189" s="167"/>
      <c r="AG189" s="83">
        <f t="shared" si="105"/>
        <v>0</v>
      </c>
      <c r="AH189" s="154"/>
      <c r="AI189" s="167"/>
      <c r="AJ189" s="83">
        <f t="shared" si="106"/>
        <v>0</v>
      </c>
      <c r="AK189" s="154"/>
      <c r="AL189" s="167"/>
      <c r="AM189" s="83">
        <f t="shared" si="107"/>
        <v>0</v>
      </c>
      <c r="AN189" s="154"/>
      <c r="AO189" s="167"/>
      <c r="AP189" s="83">
        <f t="shared" si="108"/>
        <v>0</v>
      </c>
      <c r="AQ189" s="154"/>
      <c r="AR189" s="167"/>
      <c r="AS189" s="83">
        <f t="shared" si="109"/>
        <v>0</v>
      </c>
      <c r="AT189" s="154"/>
      <c r="AU189" s="167"/>
      <c r="AV189" s="83">
        <f t="shared" si="110"/>
        <v>0</v>
      </c>
      <c r="AW189" s="154"/>
      <c r="AX189" s="167"/>
      <c r="AY189" s="83">
        <f t="shared" si="111"/>
        <v>0</v>
      </c>
      <c r="AZ189" s="154"/>
      <c r="BA189" s="167"/>
      <c r="BB189" s="83">
        <f t="shared" si="112"/>
        <v>0</v>
      </c>
      <c r="BC189" s="154"/>
      <c r="BD189" s="167"/>
      <c r="BE189" s="83">
        <f t="shared" si="113"/>
        <v>0</v>
      </c>
      <c r="BF189" s="154"/>
      <c r="BG189" s="167"/>
      <c r="BH189" s="83">
        <f t="shared" si="114"/>
        <v>0</v>
      </c>
      <c r="BI189" s="154"/>
      <c r="BJ189" s="167"/>
      <c r="BK189" s="83">
        <f t="shared" si="115"/>
        <v>0</v>
      </c>
      <c r="BL189" s="154"/>
      <c r="BM189" s="167"/>
      <c r="BN189" s="83">
        <f t="shared" si="116"/>
        <v>0</v>
      </c>
      <c r="BO189" s="154"/>
      <c r="BP189" s="167"/>
      <c r="BQ189" s="83">
        <f t="shared" si="117"/>
        <v>0</v>
      </c>
      <c r="BR189" s="154"/>
      <c r="BS189" s="167"/>
      <c r="BT189" s="83">
        <f t="shared" si="118"/>
        <v>0</v>
      </c>
      <c r="BU189" s="154"/>
      <c r="BV189" s="167"/>
      <c r="BW189" s="83">
        <f t="shared" si="119"/>
        <v>0</v>
      </c>
      <c r="BX189" s="154"/>
      <c r="BY189" s="167"/>
      <c r="BZ189" s="83">
        <f t="shared" si="120"/>
        <v>0</v>
      </c>
      <c r="CA189" s="154"/>
      <c r="CB189" s="167"/>
      <c r="CC189" s="83">
        <f t="shared" si="121"/>
        <v>0</v>
      </c>
      <c r="CD189" s="154"/>
      <c r="CE189" s="167"/>
      <c r="CF189" s="83">
        <f t="shared" si="122"/>
        <v>0</v>
      </c>
      <c r="CG189" s="154"/>
      <c r="CH189" s="167"/>
      <c r="CI189" s="83">
        <f t="shared" si="123"/>
        <v>0</v>
      </c>
      <c r="CJ189" s="154"/>
      <c r="CK189" s="167"/>
      <c r="CL189" s="83">
        <f t="shared" si="124"/>
        <v>0</v>
      </c>
      <c r="CM189" s="154"/>
      <c r="CN189" s="167"/>
      <c r="CO189" s="83">
        <f t="shared" si="125"/>
        <v>0</v>
      </c>
      <c r="CP189" s="154"/>
      <c r="CQ189" s="167"/>
      <c r="CR189" s="83">
        <f t="shared" si="126"/>
        <v>0</v>
      </c>
      <c r="CS189" s="154"/>
      <c r="CT189" s="167"/>
      <c r="CU189" s="83">
        <f t="shared" si="127"/>
        <v>0</v>
      </c>
    </row>
    <row r="190" spans="1:99" ht="12.75" hidden="1" customHeight="1">
      <c r="A190" s="1">
        <f t="shared" si="98"/>
        <v>21</v>
      </c>
      <c r="B190" s="220"/>
      <c r="C190" s="79" t="e">
        <f t="shared" si="69"/>
        <v>#N/A</v>
      </c>
      <c r="E190" s="95"/>
      <c r="F190" s="149"/>
      <c r="G190" s="111"/>
      <c r="H190" s="108"/>
      <c r="J190" s="223"/>
      <c r="P190" s="149"/>
      <c r="Q190" s="160"/>
      <c r="R190" s="80">
        <f t="shared" si="100"/>
        <v>0</v>
      </c>
      <c r="S190" s="149"/>
      <c r="T190" s="160"/>
      <c r="U190" s="80">
        <f t="shared" si="101"/>
        <v>0</v>
      </c>
      <c r="V190" s="149"/>
      <c r="W190" s="160"/>
      <c r="X190" s="80">
        <f t="shared" si="102"/>
        <v>0</v>
      </c>
      <c r="Y190" s="149"/>
      <c r="Z190" s="160"/>
      <c r="AA190" s="80">
        <f t="shared" si="103"/>
        <v>0</v>
      </c>
      <c r="AB190" s="149"/>
      <c r="AC190" s="160"/>
      <c r="AD190" s="80">
        <f t="shared" si="104"/>
        <v>0</v>
      </c>
      <c r="AE190" s="149"/>
      <c r="AF190" s="160"/>
      <c r="AG190" s="80">
        <f t="shared" si="105"/>
        <v>0</v>
      </c>
      <c r="AH190" s="149"/>
      <c r="AI190" s="160"/>
      <c r="AJ190" s="80">
        <f t="shared" si="106"/>
        <v>0</v>
      </c>
      <c r="AK190" s="149"/>
      <c r="AL190" s="160"/>
      <c r="AM190" s="80">
        <f t="shared" si="107"/>
        <v>0</v>
      </c>
      <c r="AN190" s="149"/>
      <c r="AO190" s="160"/>
      <c r="AP190" s="80">
        <f t="shared" si="108"/>
        <v>0</v>
      </c>
      <c r="AQ190" s="149"/>
      <c r="AR190" s="160"/>
      <c r="AS190" s="80">
        <f t="shared" si="109"/>
        <v>0</v>
      </c>
      <c r="AT190" s="149"/>
      <c r="AU190" s="160"/>
      <c r="AV190" s="80">
        <f t="shared" si="110"/>
        <v>0</v>
      </c>
      <c r="AW190" s="149"/>
      <c r="AX190" s="160"/>
      <c r="AY190" s="80">
        <f t="shared" si="111"/>
        <v>0</v>
      </c>
      <c r="AZ190" s="149"/>
      <c r="BA190" s="160"/>
      <c r="BB190" s="80">
        <f t="shared" si="112"/>
        <v>0</v>
      </c>
      <c r="BC190" s="149"/>
      <c r="BD190" s="160"/>
      <c r="BE190" s="80">
        <f t="shared" si="113"/>
        <v>0</v>
      </c>
      <c r="BF190" s="149"/>
      <c r="BG190" s="160"/>
      <c r="BH190" s="80">
        <f t="shared" si="114"/>
        <v>0</v>
      </c>
      <c r="BI190" s="149"/>
      <c r="BJ190" s="160"/>
      <c r="BK190" s="80">
        <f t="shared" si="115"/>
        <v>0</v>
      </c>
      <c r="BL190" s="149"/>
      <c r="BM190" s="160"/>
      <c r="BN190" s="80">
        <f t="shared" si="116"/>
        <v>0</v>
      </c>
      <c r="BO190" s="149"/>
      <c r="BP190" s="160"/>
      <c r="BQ190" s="80">
        <f t="shared" si="117"/>
        <v>0</v>
      </c>
      <c r="BR190" s="149"/>
      <c r="BS190" s="160"/>
      <c r="BT190" s="80">
        <f t="shared" si="118"/>
        <v>0</v>
      </c>
      <c r="BU190" s="149"/>
      <c r="BV190" s="160"/>
      <c r="BW190" s="80">
        <f t="shared" si="119"/>
        <v>0</v>
      </c>
      <c r="BX190" s="149"/>
      <c r="BY190" s="160"/>
      <c r="BZ190" s="80">
        <f t="shared" si="120"/>
        <v>0</v>
      </c>
      <c r="CA190" s="149"/>
      <c r="CB190" s="160"/>
      <c r="CC190" s="80">
        <f t="shared" si="121"/>
        <v>0</v>
      </c>
      <c r="CD190" s="149"/>
      <c r="CE190" s="160"/>
      <c r="CF190" s="80">
        <f t="shared" si="122"/>
        <v>0</v>
      </c>
      <c r="CG190" s="149"/>
      <c r="CH190" s="160"/>
      <c r="CI190" s="80">
        <f t="shared" si="123"/>
        <v>0</v>
      </c>
      <c r="CJ190" s="149"/>
      <c r="CK190" s="160"/>
      <c r="CL190" s="80">
        <f t="shared" si="124"/>
        <v>0</v>
      </c>
      <c r="CM190" s="149"/>
      <c r="CN190" s="160"/>
      <c r="CO190" s="80">
        <f t="shared" si="125"/>
        <v>0</v>
      </c>
      <c r="CP190" s="149"/>
      <c r="CQ190" s="160"/>
      <c r="CR190" s="80">
        <f t="shared" si="126"/>
        <v>0</v>
      </c>
      <c r="CS190" s="149"/>
      <c r="CT190" s="160"/>
      <c r="CU190" s="80">
        <f t="shared" si="127"/>
        <v>0</v>
      </c>
    </row>
    <row r="191" spans="1:99" ht="13.5" hidden="1" customHeight="1">
      <c r="A191" s="1">
        <f t="shared" si="98"/>
        <v>21</v>
      </c>
      <c r="B191" s="221"/>
      <c r="C191" s="84" t="e">
        <f t="shared" si="69"/>
        <v>#N/A</v>
      </c>
      <c r="D191" s="107"/>
      <c r="E191" s="97"/>
      <c r="F191" s="147"/>
      <c r="G191" s="113"/>
      <c r="H191" s="110"/>
      <c r="I191" s="85"/>
      <c r="J191" s="224"/>
      <c r="K191" s="86"/>
      <c r="L191" s="86"/>
      <c r="M191" s="86"/>
      <c r="N191" s="86"/>
      <c r="O191" s="86"/>
      <c r="P191" s="147"/>
      <c r="Q191" s="101"/>
      <c r="R191" s="87">
        <f t="shared" si="100"/>
        <v>0</v>
      </c>
      <c r="S191" s="147"/>
      <c r="T191" s="101"/>
      <c r="U191" s="87">
        <f t="shared" si="101"/>
        <v>0</v>
      </c>
      <c r="V191" s="147"/>
      <c r="W191" s="101"/>
      <c r="X191" s="87">
        <f t="shared" si="102"/>
        <v>0</v>
      </c>
      <c r="Y191" s="147"/>
      <c r="Z191" s="101"/>
      <c r="AA191" s="87">
        <f t="shared" si="103"/>
        <v>0</v>
      </c>
      <c r="AB191" s="147"/>
      <c r="AC191" s="101"/>
      <c r="AD191" s="87">
        <f t="shared" si="104"/>
        <v>0</v>
      </c>
      <c r="AE191" s="147"/>
      <c r="AF191" s="101"/>
      <c r="AG191" s="87">
        <f t="shared" si="105"/>
        <v>0</v>
      </c>
      <c r="AH191" s="147"/>
      <c r="AI191" s="101"/>
      <c r="AJ191" s="87">
        <f t="shared" si="106"/>
        <v>0</v>
      </c>
      <c r="AK191" s="147"/>
      <c r="AL191" s="101"/>
      <c r="AM191" s="87">
        <f t="shared" si="107"/>
        <v>0</v>
      </c>
      <c r="AN191" s="147"/>
      <c r="AO191" s="101"/>
      <c r="AP191" s="87">
        <f t="shared" si="108"/>
        <v>0</v>
      </c>
      <c r="AQ191" s="147"/>
      <c r="AR191" s="101"/>
      <c r="AS191" s="87">
        <f t="shared" si="109"/>
        <v>0</v>
      </c>
      <c r="AT191" s="147"/>
      <c r="AU191" s="101"/>
      <c r="AV191" s="87">
        <f t="shared" si="110"/>
        <v>0</v>
      </c>
      <c r="AW191" s="147"/>
      <c r="AX191" s="101"/>
      <c r="AY191" s="87">
        <f t="shared" si="111"/>
        <v>0</v>
      </c>
      <c r="AZ191" s="147"/>
      <c r="BA191" s="101"/>
      <c r="BB191" s="87">
        <f t="shared" si="112"/>
        <v>0</v>
      </c>
      <c r="BC191" s="147"/>
      <c r="BD191" s="101"/>
      <c r="BE191" s="87">
        <f t="shared" si="113"/>
        <v>0</v>
      </c>
      <c r="BF191" s="147"/>
      <c r="BG191" s="101"/>
      <c r="BH191" s="87">
        <f t="shared" si="114"/>
        <v>0</v>
      </c>
      <c r="BI191" s="147"/>
      <c r="BJ191" s="101"/>
      <c r="BK191" s="87">
        <f t="shared" si="115"/>
        <v>0</v>
      </c>
      <c r="BL191" s="147"/>
      <c r="BM191" s="101"/>
      <c r="BN191" s="87">
        <f t="shared" si="116"/>
        <v>0</v>
      </c>
      <c r="BO191" s="147"/>
      <c r="BP191" s="101"/>
      <c r="BQ191" s="87">
        <f t="shared" si="117"/>
        <v>0</v>
      </c>
      <c r="BR191" s="147"/>
      <c r="BS191" s="101"/>
      <c r="BT191" s="87">
        <f t="shared" si="118"/>
        <v>0</v>
      </c>
      <c r="BU191" s="147"/>
      <c r="BV191" s="101"/>
      <c r="BW191" s="87">
        <f t="shared" si="119"/>
        <v>0</v>
      </c>
      <c r="BX191" s="147"/>
      <c r="BY191" s="101"/>
      <c r="BZ191" s="87">
        <f t="shared" si="120"/>
        <v>0</v>
      </c>
      <c r="CA191" s="147"/>
      <c r="CB191" s="101"/>
      <c r="CC191" s="87">
        <f t="shared" si="121"/>
        <v>0</v>
      </c>
      <c r="CD191" s="147"/>
      <c r="CE191" s="101"/>
      <c r="CF191" s="87">
        <f t="shared" si="122"/>
        <v>0</v>
      </c>
      <c r="CG191" s="147"/>
      <c r="CH191" s="101"/>
      <c r="CI191" s="87">
        <f t="shared" si="123"/>
        <v>0</v>
      </c>
      <c r="CJ191" s="147"/>
      <c r="CK191" s="101"/>
      <c r="CL191" s="87">
        <f t="shared" si="124"/>
        <v>0</v>
      </c>
      <c r="CM191" s="147"/>
      <c r="CN191" s="101"/>
      <c r="CO191" s="87">
        <f t="shared" si="125"/>
        <v>0</v>
      </c>
      <c r="CP191" s="147"/>
      <c r="CQ191" s="101"/>
      <c r="CR191" s="87">
        <f t="shared" si="126"/>
        <v>0</v>
      </c>
      <c r="CS191" s="147"/>
      <c r="CT191" s="101"/>
      <c r="CU191" s="87">
        <f t="shared" si="127"/>
        <v>0</v>
      </c>
    </row>
    <row r="192" spans="1:99" ht="12.75" hidden="1" customHeight="1">
      <c r="A192" s="1">
        <f t="shared" si="98"/>
        <v>22</v>
      </c>
      <c r="B192" s="219">
        <v>22</v>
      </c>
      <c r="C192" s="81" t="e">
        <f t="shared" si="69"/>
        <v>#N/A</v>
      </c>
      <c r="D192" s="117"/>
      <c r="E192" s="96"/>
      <c r="F192" s="154"/>
      <c r="G192" s="112"/>
      <c r="H192" s="109"/>
      <c r="I192" s="82"/>
      <c r="J192" s="227"/>
      <c r="P192" s="154"/>
      <c r="Q192" s="167"/>
      <c r="R192" s="83">
        <f t="shared" si="100"/>
        <v>0</v>
      </c>
      <c r="S192" s="154"/>
      <c r="T192" s="167"/>
      <c r="U192" s="83">
        <f t="shared" si="101"/>
        <v>0</v>
      </c>
      <c r="V192" s="154"/>
      <c r="W192" s="167"/>
      <c r="X192" s="83">
        <f t="shared" si="102"/>
        <v>0</v>
      </c>
      <c r="Y192" s="154"/>
      <c r="Z192" s="167"/>
      <c r="AA192" s="83">
        <f t="shared" si="103"/>
        <v>0</v>
      </c>
      <c r="AB192" s="154"/>
      <c r="AC192" s="167"/>
      <c r="AD192" s="83">
        <f t="shared" si="104"/>
        <v>0</v>
      </c>
      <c r="AE192" s="154"/>
      <c r="AF192" s="167"/>
      <c r="AG192" s="83">
        <f t="shared" si="105"/>
        <v>0</v>
      </c>
      <c r="AH192" s="154"/>
      <c r="AI192" s="167"/>
      <c r="AJ192" s="83">
        <f t="shared" si="106"/>
        <v>0</v>
      </c>
      <c r="AK192" s="154"/>
      <c r="AL192" s="167"/>
      <c r="AM192" s="83">
        <f t="shared" si="107"/>
        <v>0</v>
      </c>
      <c r="AN192" s="154"/>
      <c r="AO192" s="167"/>
      <c r="AP192" s="83">
        <f t="shared" si="108"/>
        <v>0</v>
      </c>
      <c r="AQ192" s="154"/>
      <c r="AR192" s="167"/>
      <c r="AS192" s="83">
        <f t="shared" si="109"/>
        <v>0</v>
      </c>
      <c r="AT192" s="154"/>
      <c r="AU192" s="167"/>
      <c r="AV192" s="83">
        <f t="shared" si="110"/>
        <v>0</v>
      </c>
      <c r="AW192" s="154"/>
      <c r="AX192" s="167"/>
      <c r="AY192" s="83">
        <f t="shared" si="111"/>
        <v>0</v>
      </c>
      <c r="AZ192" s="154"/>
      <c r="BA192" s="167"/>
      <c r="BB192" s="83">
        <f t="shared" si="112"/>
        <v>0</v>
      </c>
      <c r="BC192" s="154"/>
      <c r="BD192" s="167"/>
      <c r="BE192" s="83">
        <f t="shared" si="113"/>
        <v>0</v>
      </c>
      <c r="BF192" s="154"/>
      <c r="BG192" s="167"/>
      <c r="BH192" s="83">
        <f t="shared" si="114"/>
        <v>0</v>
      </c>
      <c r="BI192" s="154"/>
      <c r="BJ192" s="167"/>
      <c r="BK192" s="83">
        <f t="shared" si="115"/>
        <v>0</v>
      </c>
      <c r="BL192" s="154"/>
      <c r="BM192" s="167"/>
      <c r="BN192" s="83">
        <f t="shared" si="116"/>
        <v>0</v>
      </c>
      <c r="BO192" s="154"/>
      <c r="BP192" s="167"/>
      <c r="BQ192" s="83">
        <f t="shared" si="117"/>
        <v>0</v>
      </c>
      <c r="BR192" s="154"/>
      <c r="BS192" s="167"/>
      <c r="BT192" s="83">
        <f t="shared" si="118"/>
        <v>0</v>
      </c>
      <c r="BU192" s="154"/>
      <c r="BV192" s="167"/>
      <c r="BW192" s="83">
        <f t="shared" si="119"/>
        <v>0</v>
      </c>
      <c r="BX192" s="154"/>
      <c r="BY192" s="167"/>
      <c r="BZ192" s="83">
        <f t="shared" si="120"/>
        <v>0</v>
      </c>
      <c r="CA192" s="154"/>
      <c r="CB192" s="167"/>
      <c r="CC192" s="83">
        <f t="shared" si="121"/>
        <v>0</v>
      </c>
      <c r="CD192" s="154"/>
      <c r="CE192" s="167"/>
      <c r="CF192" s="83">
        <f t="shared" si="122"/>
        <v>0</v>
      </c>
      <c r="CG192" s="154"/>
      <c r="CH192" s="167"/>
      <c r="CI192" s="83">
        <f t="shared" si="123"/>
        <v>0</v>
      </c>
      <c r="CJ192" s="154"/>
      <c r="CK192" s="167"/>
      <c r="CL192" s="83">
        <f t="shared" si="124"/>
        <v>0</v>
      </c>
      <c r="CM192" s="154"/>
      <c r="CN192" s="167"/>
      <c r="CO192" s="83">
        <f t="shared" si="125"/>
        <v>0</v>
      </c>
      <c r="CP192" s="154"/>
      <c r="CQ192" s="167"/>
      <c r="CR192" s="83">
        <f t="shared" si="126"/>
        <v>0</v>
      </c>
      <c r="CS192" s="154"/>
      <c r="CT192" s="167"/>
      <c r="CU192" s="83">
        <f t="shared" si="127"/>
        <v>0</v>
      </c>
    </row>
    <row r="193" spans="1:99" ht="12.75" hidden="1" customHeight="1">
      <c r="A193" s="1">
        <f t="shared" si="98"/>
        <v>22</v>
      </c>
      <c r="B193" s="220"/>
      <c r="C193" s="79" t="e">
        <f t="shared" si="69"/>
        <v>#N/A</v>
      </c>
      <c r="E193" s="95"/>
      <c r="F193" s="149"/>
      <c r="G193" s="111"/>
      <c r="H193" s="108"/>
      <c r="J193" s="223"/>
      <c r="P193" s="149"/>
      <c r="Q193" s="160"/>
      <c r="R193" s="80">
        <f t="shared" si="100"/>
        <v>0</v>
      </c>
      <c r="S193" s="149"/>
      <c r="T193" s="160"/>
      <c r="U193" s="80">
        <f t="shared" si="101"/>
        <v>0</v>
      </c>
      <c r="V193" s="149"/>
      <c r="W193" s="160"/>
      <c r="X193" s="80">
        <f t="shared" si="102"/>
        <v>0</v>
      </c>
      <c r="Y193" s="149"/>
      <c r="Z193" s="160"/>
      <c r="AA193" s="80">
        <f t="shared" si="103"/>
        <v>0</v>
      </c>
      <c r="AB193" s="149"/>
      <c r="AC193" s="160"/>
      <c r="AD193" s="80">
        <f t="shared" si="104"/>
        <v>0</v>
      </c>
      <c r="AE193" s="149"/>
      <c r="AF193" s="160"/>
      <c r="AG193" s="80">
        <f t="shared" si="105"/>
        <v>0</v>
      </c>
      <c r="AH193" s="149"/>
      <c r="AI193" s="160"/>
      <c r="AJ193" s="80">
        <f t="shared" si="106"/>
        <v>0</v>
      </c>
      <c r="AK193" s="149"/>
      <c r="AL193" s="160"/>
      <c r="AM193" s="80">
        <f t="shared" si="107"/>
        <v>0</v>
      </c>
      <c r="AN193" s="149"/>
      <c r="AO193" s="160"/>
      <c r="AP193" s="80">
        <f t="shared" si="108"/>
        <v>0</v>
      </c>
      <c r="AQ193" s="149"/>
      <c r="AR193" s="160"/>
      <c r="AS193" s="80">
        <f t="shared" si="109"/>
        <v>0</v>
      </c>
      <c r="AT193" s="149"/>
      <c r="AU193" s="160"/>
      <c r="AV193" s="80">
        <f t="shared" si="110"/>
        <v>0</v>
      </c>
      <c r="AW193" s="149"/>
      <c r="AX193" s="160"/>
      <c r="AY193" s="80">
        <f t="shared" si="111"/>
        <v>0</v>
      </c>
      <c r="AZ193" s="149"/>
      <c r="BA193" s="160"/>
      <c r="BB193" s="80">
        <f t="shared" si="112"/>
        <v>0</v>
      </c>
      <c r="BC193" s="149"/>
      <c r="BD193" s="160"/>
      <c r="BE193" s="80">
        <f t="shared" si="113"/>
        <v>0</v>
      </c>
      <c r="BF193" s="149"/>
      <c r="BG193" s="160"/>
      <c r="BH193" s="80">
        <f t="shared" si="114"/>
        <v>0</v>
      </c>
      <c r="BI193" s="149"/>
      <c r="BJ193" s="160"/>
      <c r="BK193" s="80">
        <f t="shared" si="115"/>
        <v>0</v>
      </c>
      <c r="BL193" s="149"/>
      <c r="BM193" s="160"/>
      <c r="BN193" s="80">
        <f t="shared" si="116"/>
        <v>0</v>
      </c>
      <c r="BO193" s="149"/>
      <c r="BP193" s="160"/>
      <c r="BQ193" s="80">
        <f t="shared" si="117"/>
        <v>0</v>
      </c>
      <c r="BR193" s="149"/>
      <c r="BS193" s="160"/>
      <c r="BT193" s="80">
        <f t="shared" si="118"/>
        <v>0</v>
      </c>
      <c r="BU193" s="149"/>
      <c r="BV193" s="160"/>
      <c r="BW193" s="80">
        <f t="shared" si="119"/>
        <v>0</v>
      </c>
      <c r="BX193" s="149"/>
      <c r="BY193" s="160"/>
      <c r="BZ193" s="80">
        <f t="shared" si="120"/>
        <v>0</v>
      </c>
      <c r="CA193" s="149"/>
      <c r="CB193" s="160"/>
      <c r="CC193" s="80">
        <f t="shared" si="121"/>
        <v>0</v>
      </c>
      <c r="CD193" s="149"/>
      <c r="CE193" s="160"/>
      <c r="CF193" s="80">
        <f t="shared" si="122"/>
        <v>0</v>
      </c>
      <c r="CG193" s="149"/>
      <c r="CH193" s="160"/>
      <c r="CI193" s="80">
        <f t="shared" si="123"/>
        <v>0</v>
      </c>
      <c r="CJ193" s="149"/>
      <c r="CK193" s="160"/>
      <c r="CL193" s="80">
        <f t="shared" si="124"/>
        <v>0</v>
      </c>
      <c r="CM193" s="149"/>
      <c r="CN193" s="160"/>
      <c r="CO193" s="80">
        <f t="shared" si="125"/>
        <v>0</v>
      </c>
      <c r="CP193" s="149"/>
      <c r="CQ193" s="160"/>
      <c r="CR193" s="80">
        <f t="shared" si="126"/>
        <v>0</v>
      </c>
      <c r="CS193" s="149"/>
      <c r="CT193" s="160"/>
      <c r="CU193" s="80">
        <f t="shared" si="127"/>
        <v>0</v>
      </c>
    </row>
    <row r="194" spans="1:99" ht="12.75" hidden="1" customHeight="1">
      <c r="A194" s="1">
        <f t="shared" si="98"/>
        <v>22</v>
      </c>
      <c r="B194" s="220"/>
      <c r="C194" s="81" t="e">
        <f t="shared" si="69"/>
        <v>#N/A</v>
      </c>
      <c r="D194" s="106"/>
      <c r="E194" s="96"/>
      <c r="F194" s="154"/>
      <c r="G194" s="112"/>
      <c r="H194" s="109"/>
      <c r="I194" s="82"/>
      <c r="J194" s="223"/>
      <c r="P194" s="154"/>
      <c r="Q194" s="167"/>
      <c r="R194" s="83">
        <f t="shared" si="100"/>
        <v>0</v>
      </c>
      <c r="S194" s="154"/>
      <c r="T194" s="167"/>
      <c r="U194" s="83">
        <f t="shared" si="101"/>
        <v>0</v>
      </c>
      <c r="V194" s="154"/>
      <c r="W194" s="167"/>
      <c r="X194" s="83">
        <f t="shared" si="102"/>
        <v>0</v>
      </c>
      <c r="Y194" s="154"/>
      <c r="Z194" s="167"/>
      <c r="AA194" s="83">
        <f t="shared" si="103"/>
        <v>0</v>
      </c>
      <c r="AB194" s="154"/>
      <c r="AC194" s="167"/>
      <c r="AD194" s="83">
        <f t="shared" si="104"/>
        <v>0</v>
      </c>
      <c r="AE194" s="154"/>
      <c r="AF194" s="167"/>
      <c r="AG194" s="83">
        <f t="shared" si="105"/>
        <v>0</v>
      </c>
      <c r="AH194" s="154"/>
      <c r="AI194" s="167"/>
      <c r="AJ194" s="83">
        <f t="shared" si="106"/>
        <v>0</v>
      </c>
      <c r="AK194" s="154"/>
      <c r="AL194" s="167"/>
      <c r="AM194" s="83">
        <f t="shared" si="107"/>
        <v>0</v>
      </c>
      <c r="AN194" s="154"/>
      <c r="AO194" s="167"/>
      <c r="AP194" s="83">
        <f t="shared" si="108"/>
        <v>0</v>
      </c>
      <c r="AQ194" s="154"/>
      <c r="AR194" s="167"/>
      <c r="AS194" s="83">
        <f t="shared" si="109"/>
        <v>0</v>
      </c>
      <c r="AT194" s="154"/>
      <c r="AU194" s="167"/>
      <c r="AV194" s="83">
        <f t="shared" si="110"/>
        <v>0</v>
      </c>
      <c r="AW194" s="154"/>
      <c r="AX194" s="167"/>
      <c r="AY194" s="83">
        <f t="shared" si="111"/>
        <v>0</v>
      </c>
      <c r="AZ194" s="154"/>
      <c r="BA194" s="167"/>
      <c r="BB194" s="83">
        <f t="shared" si="112"/>
        <v>0</v>
      </c>
      <c r="BC194" s="154"/>
      <c r="BD194" s="167"/>
      <c r="BE194" s="83">
        <f t="shared" si="113"/>
        <v>0</v>
      </c>
      <c r="BF194" s="154"/>
      <c r="BG194" s="167"/>
      <c r="BH194" s="83">
        <f t="shared" si="114"/>
        <v>0</v>
      </c>
      <c r="BI194" s="154"/>
      <c r="BJ194" s="167"/>
      <c r="BK194" s="83">
        <f t="shared" si="115"/>
        <v>0</v>
      </c>
      <c r="BL194" s="154"/>
      <c r="BM194" s="167"/>
      <c r="BN194" s="83">
        <f t="shared" si="116"/>
        <v>0</v>
      </c>
      <c r="BO194" s="154"/>
      <c r="BP194" s="167"/>
      <c r="BQ194" s="83">
        <f t="shared" si="117"/>
        <v>0</v>
      </c>
      <c r="BR194" s="154"/>
      <c r="BS194" s="167"/>
      <c r="BT194" s="83">
        <f t="shared" si="118"/>
        <v>0</v>
      </c>
      <c r="BU194" s="154"/>
      <c r="BV194" s="167"/>
      <c r="BW194" s="83">
        <f t="shared" si="119"/>
        <v>0</v>
      </c>
      <c r="BX194" s="154"/>
      <c r="BY194" s="167"/>
      <c r="BZ194" s="83">
        <f t="shared" si="120"/>
        <v>0</v>
      </c>
      <c r="CA194" s="154"/>
      <c r="CB194" s="167"/>
      <c r="CC194" s="83">
        <f t="shared" si="121"/>
        <v>0</v>
      </c>
      <c r="CD194" s="154"/>
      <c r="CE194" s="167"/>
      <c r="CF194" s="83">
        <f t="shared" si="122"/>
        <v>0</v>
      </c>
      <c r="CG194" s="154"/>
      <c r="CH194" s="167"/>
      <c r="CI194" s="83">
        <f t="shared" si="123"/>
        <v>0</v>
      </c>
      <c r="CJ194" s="154"/>
      <c r="CK194" s="167"/>
      <c r="CL194" s="83">
        <f t="shared" si="124"/>
        <v>0</v>
      </c>
      <c r="CM194" s="154"/>
      <c r="CN194" s="167"/>
      <c r="CO194" s="83">
        <f t="shared" si="125"/>
        <v>0</v>
      </c>
      <c r="CP194" s="154"/>
      <c r="CQ194" s="167"/>
      <c r="CR194" s="83">
        <f t="shared" si="126"/>
        <v>0</v>
      </c>
      <c r="CS194" s="154"/>
      <c r="CT194" s="167"/>
      <c r="CU194" s="83">
        <f t="shared" si="127"/>
        <v>0</v>
      </c>
    </row>
    <row r="195" spans="1:99" ht="12.75" hidden="1" customHeight="1">
      <c r="A195" s="1">
        <f t="shared" si="98"/>
        <v>22</v>
      </c>
      <c r="B195" s="220"/>
      <c r="C195" s="79" t="e">
        <f t="shared" si="69"/>
        <v>#N/A</v>
      </c>
      <c r="E195" s="95"/>
      <c r="F195" s="149"/>
      <c r="G195" s="111"/>
      <c r="H195" s="108"/>
      <c r="J195" s="223"/>
      <c r="P195" s="149"/>
      <c r="Q195" s="160"/>
      <c r="R195" s="80">
        <f t="shared" si="100"/>
        <v>0</v>
      </c>
      <c r="S195" s="149"/>
      <c r="T195" s="160"/>
      <c r="U195" s="80">
        <f t="shared" si="101"/>
        <v>0</v>
      </c>
      <c r="V195" s="149"/>
      <c r="W195" s="160"/>
      <c r="X195" s="80">
        <f t="shared" si="102"/>
        <v>0</v>
      </c>
      <c r="Y195" s="149"/>
      <c r="Z195" s="160"/>
      <c r="AA195" s="80">
        <f t="shared" si="103"/>
        <v>0</v>
      </c>
      <c r="AB195" s="149"/>
      <c r="AC195" s="160"/>
      <c r="AD195" s="80">
        <f t="shared" si="104"/>
        <v>0</v>
      </c>
      <c r="AE195" s="149"/>
      <c r="AF195" s="160"/>
      <c r="AG195" s="80">
        <f t="shared" si="105"/>
        <v>0</v>
      </c>
      <c r="AH195" s="149"/>
      <c r="AI195" s="160"/>
      <c r="AJ195" s="80">
        <f t="shared" si="106"/>
        <v>0</v>
      </c>
      <c r="AK195" s="149"/>
      <c r="AL195" s="160"/>
      <c r="AM195" s="80">
        <f t="shared" si="107"/>
        <v>0</v>
      </c>
      <c r="AN195" s="149"/>
      <c r="AO195" s="160"/>
      <c r="AP195" s="80">
        <f t="shared" si="108"/>
        <v>0</v>
      </c>
      <c r="AQ195" s="149"/>
      <c r="AR195" s="160"/>
      <c r="AS195" s="80">
        <f t="shared" si="109"/>
        <v>0</v>
      </c>
      <c r="AT195" s="149"/>
      <c r="AU195" s="160"/>
      <c r="AV195" s="80">
        <f t="shared" si="110"/>
        <v>0</v>
      </c>
      <c r="AW195" s="149"/>
      <c r="AX195" s="160"/>
      <c r="AY195" s="80">
        <f t="shared" si="111"/>
        <v>0</v>
      </c>
      <c r="AZ195" s="149"/>
      <c r="BA195" s="160"/>
      <c r="BB195" s="80">
        <f t="shared" si="112"/>
        <v>0</v>
      </c>
      <c r="BC195" s="149"/>
      <c r="BD195" s="160"/>
      <c r="BE195" s="80">
        <f t="shared" si="113"/>
        <v>0</v>
      </c>
      <c r="BF195" s="149"/>
      <c r="BG195" s="160"/>
      <c r="BH195" s="80">
        <f t="shared" si="114"/>
        <v>0</v>
      </c>
      <c r="BI195" s="149"/>
      <c r="BJ195" s="160"/>
      <c r="BK195" s="80">
        <f t="shared" si="115"/>
        <v>0</v>
      </c>
      <c r="BL195" s="149"/>
      <c r="BM195" s="160"/>
      <c r="BN195" s="80">
        <f t="shared" si="116"/>
        <v>0</v>
      </c>
      <c r="BO195" s="149"/>
      <c r="BP195" s="160"/>
      <c r="BQ195" s="80">
        <f t="shared" si="117"/>
        <v>0</v>
      </c>
      <c r="BR195" s="149"/>
      <c r="BS195" s="160"/>
      <c r="BT195" s="80">
        <f t="shared" si="118"/>
        <v>0</v>
      </c>
      <c r="BU195" s="149"/>
      <c r="BV195" s="160"/>
      <c r="BW195" s="80">
        <f t="shared" si="119"/>
        <v>0</v>
      </c>
      <c r="BX195" s="149"/>
      <c r="BY195" s="160"/>
      <c r="BZ195" s="80">
        <f t="shared" si="120"/>
        <v>0</v>
      </c>
      <c r="CA195" s="149"/>
      <c r="CB195" s="160"/>
      <c r="CC195" s="80">
        <f t="shared" si="121"/>
        <v>0</v>
      </c>
      <c r="CD195" s="149"/>
      <c r="CE195" s="160"/>
      <c r="CF195" s="80">
        <f t="shared" si="122"/>
        <v>0</v>
      </c>
      <c r="CG195" s="149"/>
      <c r="CH195" s="160"/>
      <c r="CI195" s="80">
        <f t="shared" si="123"/>
        <v>0</v>
      </c>
      <c r="CJ195" s="149"/>
      <c r="CK195" s="160"/>
      <c r="CL195" s="80">
        <f t="shared" si="124"/>
        <v>0</v>
      </c>
      <c r="CM195" s="149"/>
      <c r="CN195" s="160"/>
      <c r="CO195" s="80">
        <f t="shared" si="125"/>
        <v>0</v>
      </c>
      <c r="CP195" s="149"/>
      <c r="CQ195" s="160"/>
      <c r="CR195" s="80">
        <f t="shared" si="126"/>
        <v>0</v>
      </c>
      <c r="CS195" s="149"/>
      <c r="CT195" s="160"/>
      <c r="CU195" s="80">
        <f t="shared" si="127"/>
        <v>0</v>
      </c>
    </row>
    <row r="196" spans="1:99" ht="12.75" hidden="1" customHeight="1">
      <c r="A196" s="1">
        <f t="shared" si="98"/>
        <v>22</v>
      </c>
      <c r="B196" s="220"/>
      <c r="C196" s="81" t="e">
        <f t="shared" ref="C196:C259" si="128">IF(ISBLANK(F196)=FALSE,(H196-1)*18+I196-1,#N/A)</f>
        <v>#N/A</v>
      </c>
      <c r="D196" s="106"/>
      <c r="E196" s="96"/>
      <c r="F196" s="154"/>
      <c r="G196" s="112"/>
      <c r="H196" s="109"/>
      <c r="I196" s="82"/>
      <c r="J196" s="223"/>
      <c r="P196" s="154"/>
      <c r="Q196" s="167"/>
      <c r="R196" s="83">
        <f t="shared" ref="R196:R259" si="129">IF(OR(ISBLANK($F196),ISBLANK($G196),ISBLANK(P196),ISBLANK(Q196)),0,IF(AND(P196=$F196,Q196=$G196),3,IF(Q196-P196=$G196-$F196,2,IF(OR(AND(P196&gt;Q196,$F196&gt;$G196),AND(P196=Q196,$F196=$G196),AND(P196&lt;Q196,$F196&lt;$G196)),1,0))))</f>
        <v>0</v>
      </c>
      <c r="S196" s="154"/>
      <c r="T196" s="167"/>
      <c r="U196" s="83">
        <f t="shared" ref="U196:U259" si="130">IF(OR(ISBLANK($F196),ISBLANK($G196),ISBLANK(S196),ISBLANK(T196)),0,IF(AND(S196=$F196,T196=$G196),3,IF(T196-S196=$G196-$F196,2,IF(OR(AND(S196&gt;T196,$F196&gt;$G196),AND(S196=T196,$F196=$G196),AND(S196&lt;T196,$F196&lt;$G196)),1,0))))</f>
        <v>0</v>
      </c>
      <c r="V196" s="154"/>
      <c r="W196" s="167"/>
      <c r="X196" s="83">
        <f t="shared" ref="X196:X259" si="131">IF(OR(ISBLANK($F196),ISBLANK($G196),ISBLANK(V196),ISBLANK(W196)),0,IF(AND(V196=$F196,W196=$G196),3,IF(W196-V196=$G196-$F196,2,IF(OR(AND(V196&gt;W196,$F196&gt;$G196),AND(V196=W196,$F196=$G196),AND(V196&lt;W196,$F196&lt;$G196)),1,0))))</f>
        <v>0</v>
      </c>
      <c r="Y196" s="154"/>
      <c r="Z196" s="167"/>
      <c r="AA196" s="83">
        <f t="shared" ref="AA196:AA259" si="132">IF(OR(ISBLANK($F196),ISBLANK($G196),ISBLANK(Y196),ISBLANK(Z196)),0,IF(AND(Y196=$F196,Z196=$G196),3,IF(Z196-Y196=$G196-$F196,2,IF(OR(AND(Y196&gt;Z196,$F196&gt;$G196),AND(Y196=Z196,$F196=$G196),AND(Y196&lt;Z196,$F196&lt;$G196)),1,0))))</f>
        <v>0</v>
      </c>
      <c r="AB196" s="154"/>
      <c r="AC196" s="167"/>
      <c r="AD196" s="83">
        <f t="shared" ref="AD196:AD259" si="133">IF(OR(ISBLANK($F196),ISBLANK($G196),ISBLANK(AB196),ISBLANK(AC196)),0,IF(AND(AB196=$F196,AC196=$G196),3,IF(AC196-AB196=$G196-$F196,2,IF(OR(AND(AB196&gt;AC196,$F196&gt;$G196),AND(AB196=AC196,$F196=$G196),AND(AB196&lt;AC196,$F196&lt;$G196)),1,0))))</f>
        <v>0</v>
      </c>
      <c r="AE196" s="154"/>
      <c r="AF196" s="167"/>
      <c r="AG196" s="83">
        <f t="shared" ref="AG196:AG259" si="134">IF(OR(ISBLANK($F196),ISBLANK($G196),ISBLANK(AE196),ISBLANK(AF196)),0,IF(AND(AE196=$F196,AF196=$G196),3,IF(AF196-AE196=$G196-$F196,2,IF(OR(AND(AE196&gt;AF196,$F196&gt;$G196),AND(AE196=AF196,$F196=$G196),AND(AE196&lt;AF196,$F196&lt;$G196)),1,0))))</f>
        <v>0</v>
      </c>
      <c r="AH196" s="154"/>
      <c r="AI196" s="167"/>
      <c r="AJ196" s="83">
        <f t="shared" ref="AJ196:AJ259" si="135">IF(OR(ISBLANK($F196),ISBLANK($G196),ISBLANK(AH196),ISBLANK(AI196)),0,IF(AND(AH196=$F196,AI196=$G196),3,IF(AI196-AH196=$G196-$F196,2,IF(OR(AND(AH196&gt;AI196,$F196&gt;$G196),AND(AH196=AI196,$F196=$G196),AND(AH196&lt;AI196,$F196&lt;$G196)),1,0))))</f>
        <v>0</v>
      </c>
      <c r="AK196" s="154"/>
      <c r="AL196" s="167"/>
      <c r="AM196" s="83">
        <f t="shared" ref="AM196:AM259" si="136">IF(OR(ISBLANK($F196),ISBLANK($G196),ISBLANK(AK196),ISBLANK(AL196)),0,IF(AND(AK196=$F196,AL196=$G196),3,IF(AL196-AK196=$G196-$F196,2,IF(OR(AND(AK196&gt;AL196,$F196&gt;$G196),AND(AK196=AL196,$F196=$G196),AND(AK196&lt;AL196,$F196&lt;$G196)),1,0))))</f>
        <v>0</v>
      </c>
      <c r="AN196" s="154"/>
      <c r="AO196" s="167"/>
      <c r="AP196" s="83">
        <f t="shared" ref="AP196:AP259" si="137">IF(OR(ISBLANK($F196),ISBLANK($G196),ISBLANK(AN196),ISBLANK(AO196)),0,IF(AND(AN196=$F196,AO196=$G196),3,IF(AO196-AN196=$G196-$F196,2,IF(OR(AND(AN196&gt;AO196,$F196&gt;$G196),AND(AN196=AO196,$F196=$G196),AND(AN196&lt;AO196,$F196&lt;$G196)),1,0))))</f>
        <v>0</v>
      </c>
      <c r="AQ196" s="154"/>
      <c r="AR196" s="167"/>
      <c r="AS196" s="83">
        <f t="shared" ref="AS196:AS259" si="138">IF(OR(ISBLANK($F196),ISBLANK($G196),ISBLANK(AQ196),ISBLANK(AR196)),0,IF(AND(AQ196=$F196,AR196=$G196),3,IF(AR196-AQ196=$G196-$F196,2,IF(OR(AND(AQ196&gt;AR196,$F196&gt;$G196),AND(AQ196=AR196,$F196=$G196),AND(AQ196&lt;AR196,$F196&lt;$G196)),1,0))))</f>
        <v>0</v>
      </c>
      <c r="AT196" s="154"/>
      <c r="AU196" s="167"/>
      <c r="AV196" s="83">
        <f t="shared" ref="AV196:AV259" si="139">IF(OR(ISBLANK($F196),ISBLANK($G196),ISBLANK(AT196),ISBLANK(AU196)),0,IF(AND(AT196=$F196,AU196=$G196),3,IF(AU196-AT196=$G196-$F196,2,IF(OR(AND(AT196&gt;AU196,$F196&gt;$G196),AND(AT196=AU196,$F196=$G196),AND(AT196&lt;AU196,$F196&lt;$G196)),1,0))))</f>
        <v>0</v>
      </c>
      <c r="AW196" s="154"/>
      <c r="AX196" s="167"/>
      <c r="AY196" s="83">
        <f t="shared" ref="AY196:AY259" si="140">IF(OR(ISBLANK($F196),ISBLANK($G196),ISBLANK(AW196),ISBLANK(AX196)),0,IF(AND(AW196=$F196,AX196=$G196),3,IF(AX196-AW196=$G196-$F196,2,IF(OR(AND(AW196&gt;AX196,$F196&gt;$G196),AND(AW196=AX196,$F196=$G196),AND(AW196&lt;AX196,$F196&lt;$G196)),1,0))))</f>
        <v>0</v>
      </c>
      <c r="AZ196" s="154"/>
      <c r="BA196" s="167"/>
      <c r="BB196" s="83">
        <f t="shared" ref="BB196:BB259" si="141">IF(OR(ISBLANK($F196),ISBLANK($G196),ISBLANK(AZ196),ISBLANK(BA196)),0,IF(AND(AZ196=$F196,BA196=$G196),3,IF(BA196-AZ196=$G196-$F196,2,IF(OR(AND(AZ196&gt;BA196,$F196&gt;$G196),AND(AZ196=BA196,$F196=$G196),AND(AZ196&lt;BA196,$F196&lt;$G196)),1,0))))</f>
        <v>0</v>
      </c>
      <c r="BC196" s="154"/>
      <c r="BD196" s="167"/>
      <c r="BE196" s="83">
        <f t="shared" ref="BE196:BE259" si="142">IF(OR(ISBLANK($F196),ISBLANK($G196),ISBLANK(BC196),ISBLANK(BD196)),0,IF(AND(BC196=$F196,BD196=$G196),3,IF(BD196-BC196=$G196-$F196,2,IF(OR(AND(BC196&gt;BD196,$F196&gt;$G196),AND(BC196=BD196,$F196=$G196),AND(BC196&lt;BD196,$F196&lt;$G196)),1,0))))</f>
        <v>0</v>
      </c>
      <c r="BF196" s="154"/>
      <c r="BG196" s="167"/>
      <c r="BH196" s="83">
        <f t="shared" ref="BH196:BH259" si="143">IF(OR(ISBLANK($F196),ISBLANK($G196),ISBLANK(BF196),ISBLANK(BG196)),0,IF(AND(BF196=$F196,BG196=$G196),3,IF(BG196-BF196=$G196-$F196,2,IF(OR(AND(BF196&gt;BG196,$F196&gt;$G196),AND(BF196=BG196,$F196=$G196),AND(BF196&lt;BG196,$F196&lt;$G196)),1,0))))</f>
        <v>0</v>
      </c>
      <c r="BI196" s="154"/>
      <c r="BJ196" s="167"/>
      <c r="BK196" s="83">
        <f t="shared" ref="BK196:BK259" si="144">IF(OR(ISBLANK($F196),ISBLANK($G196),ISBLANK(BI196),ISBLANK(BJ196)),0,IF(AND(BI196=$F196,BJ196=$G196),3,IF(BJ196-BI196=$G196-$F196,2,IF(OR(AND(BI196&gt;BJ196,$F196&gt;$G196),AND(BI196=BJ196,$F196=$G196),AND(BI196&lt;BJ196,$F196&lt;$G196)),1,0))))</f>
        <v>0</v>
      </c>
      <c r="BL196" s="154"/>
      <c r="BM196" s="167"/>
      <c r="BN196" s="83">
        <f t="shared" ref="BN196:BN259" si="145">IF(OR(ISBLANK($F196),ISBLANK($G196),ISBLANK(BL196),ISBLANK(BM196)),0,IF(AND(BL196=$F196,BM196=$G196),3,IF(BM196-BL196=$G196-$F196,2,IF(OR(AND(BL196&gt;BM196,$F196&gt;$G196),AND(BL196=BM196,$F196=$G196),AND(BL196&lt;BM196,$F196&lt;$G196)),1,0))))</f>
        <v>0</v>
      </c>
      <c r="BO196" s="154"/>
      <c r="BP196" s="167"/>
      <c r="BQ196" s="83">
        <f t="shared" ref="BQ196:BQ259" si="146">IF(OR(ISBLANK($F196),ISBLANK($G196),ISBLANK(BO196),ISBLANK(BP196)),0,IF(AND(BO196=$F196,BP196=$G196),3,IF(BP196-BO196=$G196-$F196,2,IF(OR(AND(BO196&gt;BP196,$F196&gt;$G196),AND(BO196=BP196,$F196=$G196),AND(BO196&lt;BP196,$F196&lt;$G196)),1,0))))</f>
        <v>0</v>
      </c>
      <c r="BR196" s="154"/>
      <c r="BS196" s="167"/>
      <c r="BT196" s="83">
        <f t="shared" ref="BT196:BT259" si="147">IF(OR(ISBLANK($F196),ISBLANK($G196),ISBLANK(BR196),ISBLANK(BS196)),0,IF(AND(BR196=$F196,BS196=$G196),3,IF(BS196-BR196=$G196-$F196,2,IF(OR(AND(BR196&gt;BS196,$F196&gt;$G196),AND(BR196=BS196,$F196=$G196),AND(BR196&lt;BS196,$F196&lt;$G196)),1,0))))</f>
        <v>0</v>
      </c>
      <c r="BU196" s="154"/>
      <c r="BV196" s="167"/>
      <c r="BW196" s="83">
        <f t="shared" ref="BW196:BW259" si="148">IF(OR(ISBLANK($F196),ISBLANK($G196),ISBLANK(BU196),ISBLANK(BV196)),0,IF(AND(BU196=$F196,BV196=$G196),3,IF(BV196-BU196=$G196-$F196,2,IF(OR(AND(BU196&gt;BV196,$F196&gt;$G196),AND(BU196=BV196,$F196=$G196),AND(BU196&lt;BV196,$F196&lt;$G196)),1,0))))</f>
        <v>0</v>
      </c>
      <c r="BX196" s="154"/>
      <c r="BY196" s="167"/>
      <c r="BZ196" s="83">
        <f t="shared" ref="BZ196:BZ259" si="149">IF(OR(ISBLANK($F196),ISBLANK($G196),ISBLANK(BX196),ISBLANK(BY196)),0,IF(AND(BX196=$F196,BY196=$G196),3,IF(BY196-BX196=$G196-$F196,2,IF(OR(AND(BX196&gt;BY196,$F196&gt;$G196),AND(BX196=BY196,$F196=$G196),AND(BX196&lt;BY196,$F196&lt;$G196)),1,0))))</f>
        <v>0</v>
      </c>
      <c r="CA196" s="154"/>
      <c r="CB196" s="167"/>
      <c r="CC196" s="83">
        <f t="shared" ref="CC196:CC259" si="150">IF(OR(ISBLANK($F196),ISBLANK($G196),ISBLANK(CA196),ISBLANK(CB196)),0,IF(AND(CA196=$F196,CB196=$G196),3,IF(CB196-CA196=$G196-$F196,2,IF(OR(AND(CA196&gt;CB196,$F196&gt;$G196),AND(CA196=CB196,$F196=$G196),AND(CA196&lt;CB196,$F196&lt;$G196)),1,0))))</f>
        <v>0</v>
      </c>
      <c r="CD196" s="154"/>
      <c r="CE196" s="167"/>
      <c r="CF196" s="83">
        <f t="shared" ref="CF196:CF259" si="151">IF(OR(ISBLANK($F196),ISBLANK($G196),ISBLANK(CD196),ISBLANK(CE196)),0,IF(AND(CD196=$F196,CE196=$G196),3,IF(CE196-CD196=$G196-$F196,2,IF(OR(AND(CD196&gt;CE196,$F196&gt;$G196),AND(CD196=CE196,$F196=$G196),AND(CD196&lt;CE196,$F196&lt;$G196)),1,0))))</f>
        <v>0</v>
      </c>
      <c r="CG196" s="154"/>
      <c r="CH196" s="167"/>
      <c r="CI196" s="83">
        <f t="shared" ref="CI196:CI259" si="152">IF(OR(ISBLANK($F196),ISBLANK($G196),ISBLANK(CG196),ISBLANK(CH196)),0,IF(AND(CG196=$F196,CH196=$G196),3,IF(CH196-CG196=$G196-$F196,2,IF(OR(AND(CG196&gt;CH196,$F196&gt;$G196),AND(CG196=CH196,$F196=$G196),AND(CG196&lt;CH196,$F196&lt;$G196)),1,0))))</f>
        <v>0</v>
      </c>
      <c r="CJ196" s="154"/>
      <c r="CK196" s="167"/>
      <c r="CL196" s="83">
        <f t="shared" ref="CL196:CL259" si="153">IF(OR(ISBLANK($F196),ISBLANK($G196),ISBLANK(CJ196),ISBLANK(CK196)),0,IF(AND(CJ196=$F196,CK196=$G196),3,IF(CK196-CJ196=$G196-$F196,2,IF(OR(AND(CJ196&gt;CK196,$F196&gt;$G196),AND(CJ196=CK196,$F196=$G196),AND(CJ196&lt;CK196,$F196&lt;$G196)),1,0))))</f>
        <v>0</v>
      </c>
      <c r="CM196" s="154"/>
      <c r="CN196" s="167"/>
      <c r="CO196" s="83">
        <f t="shared" ref="CO196:CO259" si="154">IF(OR(ISBLANK($F196),ISBLANK($G196),ISBLANK(CM196),ISBLANK(CN196)),0,IF(AND(CM196=$F196,CN196=$G196),3,IF(CN196-CM196=$G196-$F196,2,IF(OR(AND(CM196&gt;CN196,$F196&gt;$G196),AND(CM196=CN196,$F196=$G196),AND(CM196&lt;CN196,$F196&lt;$G196)),1,0))))</f>
        <v>0</v>
      </c>
      <c r="CP196" s="154"/>
      <c r="CQ196" s="167"/>
      <c r="CR196" s="83">
        <f t="shared" ref="CR196:CR259" si="155">IF(OR(ISBLANK($F196),ISBLANK($G196),ISBLANK(CP196),ISBLANK(CQ196)),0,IF(AND(CP196=$F196,CQ196=$G196),3,IF(CQ196-CP196=$G196-$F196,2,IF(OR(AND(CP196&gt;CQ196,$F196&gt;$G196),AND(CP196=CQ196,$F196=$G196),AND(CP196&lt;CQ196,$F196&lt;$G196)),1,0))))</f>
        <v>0</v>
      </c>
      <c r="CS196" s="154"/>
      <c r="CT196" s="167"/>
      <c r="CU196" s="83">
        <f t="shared" ref="CU196:CU259" si="156">IF(OR(ISBLANK($F196),ISBLANK($G196),ISBLANK(CS196),ISBLANK(CT196)),0,IF(AND(CS196=$F196,CT196=$G196),3,IF(CT196-CS196=$G196-$F196,2,IF(OR(AND(CS196&gt;CT196,$F196&gt;$G196),AND(CS196=CT196,$F196=$G196),AND(CS196&lt;CT196,$F196&lt;$G196)),1,0))))</f>
        <v>0</v>
      </c>
    </row>
    <row r="197" spans="1:99" ht="12.75" hidden="1" customHeight="1">
      <c r="A197" s="1">
        <f t="shared" si="98"/>
        <v>22</v>
      </c>
      <c r="B197" s="220"/>
      <c r="C197" s="79" t="e">
        <f t="shared" si="128"/>
        <v>#N/A</v>
      </c>
      <c r="E197" s="95"/>
      <c r="F197" s="149"/>
      <c r="G197" s="111"/>
      <c r="H197" s="108"/>
      <c r="J197" s="223"/>
      <c r="P197" s="149"/>
      <c r="Q197" s="160"/>
      <c r="R197" s="80">
        <f t="shared" si="129"/>
        <v>0</v>
      </c>
      <c r="S197" s="149"/>
      <c r="T197" s="160"/>
      <c r="U197" s="80">
        <f t="shared" si="130"/>
        <v>0</v>
      </c>
      <c r="V197" s="149"/>
      <c r="W197" s="160"/>
      <c r="X197" s="80">
        <f t="shared" si="131"/>
        <v>0</v>
      </c>
      <c r="Y197" s="149"/>
      <c r="Z197" s="160"/>
      <c r="AA197" s="80">
        <f t="shared" si="132"/>
        <v>0</v>
      </c>
      <c r="AB197" s="149"/>
      <c r="AC197" s="160"/>
      <c r="AD197" s="80">
        <f t="shared" si="133"/>
        <v>0</v>
      </c>
      <c r="AE197" s="149"/>
      <c r="AF197" s="160"/>
      <c r="AG197" s="80">
        <f t="shared" si="134"/>
        <v>0</v>
      </c>
      <c r="AH197" s="149"/>
      <c r="AI197" s="160"/>
      <c r="AJ197" s="80">
        <f t="shared" si="135"/>
        <v>0</v>
      </c>
      <c r="AK197" s="149"/>
      <c r="AL197" s="160"/>
      <c r="AM197" s="80">
        <f t="shared" si="136"/>
        <v>0</v>
      </c>
      <c r="AN197" s="149"/>
      <c r="AO197" s="160"/>
      <c r="AP197" s="80">
        <f t="shared" si="137"/>
        <v>0</v>
      </c>
      <c r="AQ197" s="149"/>
      <c r="AR197" s="160"/>
      <c r="AS197" s="80">
        <f t="shared" si="138"/>
        <v>0</v>
      </c>
      <c r="AT197" s="149"/>
      <c r="AU197" s="160"/>
      <c r="AV197" s="80">
        <f t="shared" si="139"/>
        <v>0</v>
      </c>
      <c r="AW197" s="149"/>
      <c r="AX197" s="160"/>
      <c r="AY197" s="80">
        <f t="shared" si="140"/>
        <v>0</v>
      </c>
      <c r="AZ197" s="149"/>
      <c r="BA197" s="160"/>
      <c r="BB197" s="80">
        <f t="shared" si="141"/>
        <v>0</v>
      </c>
      <c r="BC197" s="149"/>
      <c r="BD197" s="160"/>
      <c r="BE197" s="80">
        <f t="shared" si="142"/>
        <v>0</v>
      </c>
      <c r="BF197" s="149"/>
      <c r="BG197" s="160"/>
      <c r="BH197" s="80">
        <f t="shared" si="143"/>
        <v>0</v>
      </c>
      <c r="BI197" s="149"/>
      <c r="BJ197" s="160"/>
      <c r="BK197" s="80">
        <f t="shared" si="144"/>
        <v>0</v>
      </c>
      <c r="BL197" s="149"/>
      <c r="BM197" s="160"/>
      <c r="BN197" s="80">
        <f t="shared" si="145"/>
        <v>0</v>
      </c>
      <c r="BO197" s="149"/>
      <c r="BP197" s="160"/>
      <c r="BQ197" s="80">
        <f t="shared" si="146"/>
        <v>0</v>
      </c>
      <c r="BR197" s="149"/>
      <c r="BS197" s="160"/>
      <c r="BT197" s="80">
        <f t="shared" si="147"/>
        <v>0</v>
      </c>
      <c r="BU197" s="149"/>
      <c r="BV197" s="160"/>
      <c r="BW197" s="80">
        <f t="shared" si="148"/>
        <v>0</v>
      </c>
      <c r="BX197" s="149"/>
      <c r="BY197" s="160"/>
      <c r="BZ197" s="80">
        <f t="shared" si="149"/>
        <v>0</v>
      </c>
      <c r="CA197" s="149"/>
      <c r="CB197" s="160"/>
      <c r="CC197" s="80">
        <f t="shared" si="150"/>
        <v>0</v>
      </c>
      <c r="CD197" s="149"/>
      <c r="CE197" s="160"/>
      <c r="CF197" s="80">
        <f t="shared" si="151"/>
        <v>0</v>
      </c>
      <c r="CG197" s="149"/>
      <c r="CH197" s="160"/>
      <c r="CI197" s="80">
        <f t="shared" si="152"/>
        <v>0</v>
      </c>
      <c r="CJ197" s="149"/>
      <c r="CK197" s="160"/>
      <c r="CL197" s="80">
        <f t="shared" si="153"/>
        <v>0</v>
      </c>
      <c r="CM197" s="149"/>
      <c r="CN197" s="160"/>
      <c r="CO197" s="80">
        <f t="shared" si="154"/>
        <v>0</v>
      </c>
      <c r="CP197" s="149"/>
      <c r="CQ197" s="160"/>
      <c r="CR197" s="80">
        <f t="shared" si="155"/>
        <v>0</v>
      </c>
      <c r="CS197" s="149"/>
      <c r="CT197" s="160"/>
      <c r="CU197" s="80">
        <f t="shared" si="156"/>
        <v>0</v>
      </c>
    </row>
    <row r="198" spans="1:99" ht="12.75" hidden="1" customHeight="1">
      <c r="A198" s="1">
        <f t="shared" si="98"/>
        <v>22</v>
      </c>
      <c r="B198" s="220"/>
      <c r="C198" s="81" t="e">
        <f t="shared" si="128"/>
        <v>#N/A</v>
      </c>
      <c r="D198" s="106"/>
      <c r="E198" s="96"/>
      <c r="F198" s="154"/>
      <c r="G198" s="112"/>
      <c r="H198" s="109"/>
      <c r="I198" s="82"/>
      <c r="J198" s="223"/>
      <c r="P198" s="154"/>
      <c r="Q198" s="167"/>
      <c r="R198" s="83">
        <f t="shared" si="129"/>
        <v>0</v>
      </c>
      <c r="S198" s="154"/>
      <c r="T198" s="167"/>
      <c r="U198" s="83">
        <f t="shared" si="130"/>
        <v>0</v>
      </c>
      <c r="V198" s="154"/>
      <c r="W198" s="167"/>
      <c r="X198" s="83">
        <f t="shared" si="131"/>
        <v>0</v>
      </c>
      <c r="Y198" s="154"/>
      <c r="Z198" s="167"/>
      <c r="AA198" s="83">
        <f t="shared" si="132"/>
        <v>0</v>
      </c>
      <c r="AB198" s="154"/>
      <c r="AC198" s="167"/>
      <c r="AD198" s="83">
        <f t="shared" si="133"/>
        <v>0</v>
      </c>
      <c r="AE198" s="154"/>
      <c r="AF198" s="167"/>
      <c r="AG198" s="83">
        <f t="shared" si="134"/>
        <v>0</v>
      </c>
      <c r="AH198" s="154"/>
      <c r="AI198" s="167"/>
      <c r="AJ198" s="83">
        <f t="shared" si="135"/>
        <v>0</v>
      </c>
      <c r="AK198" s="154"/>
      <c r="AL198" s="167"/>
      <c r="AM198" s="83">
        <f t="shared" si="136"/>
        <v>0</v>
      </c>
      <c r="AN198" s="154"/>
      <c r="AO198" s="167"/>
      <c r="AP198" s="83">
        <f t="shared" si="137"/>
        <v>0</v>
      </c>
      <c r="AQ198" s="154"/>
      <c r="AR198" s="167"/>
      <c r="AS198" s="83">
        <f t="shared" si="138"/>
        <v>0</v>
      </c>
      <c r="AT198" s="154"/>
      <c r="AU198" s="167"/>
      <c r="AV198" s="83">
        <f t="shared" si="139"/>
        <v>0</v>
      </c>
      <c r="AW198" s="154"/>
      <c r="AX198" s="167"/>
      <c r="AY198" s="83">
        <f t="shared" si="140"/>
        <v>0</v>
      </c>
      <c r="AZ198" s="154"/>
      <c r="BA198" s="167"/>
      <c r="BB198" s="83">
        <f t="shared" si="141"/>
        <v>0</v>
      </c>
      <c r="BC198" s="154"/>
      <c r="BD198" s="167"/>
      <c r="BE198" s="83">
        <f t="shared" si="142"/>
        <v>0</v>
      </c>
      <c r="BF198" s="154"/>
      <c r="BG198" s="167"/>
      <c r="BH198" s="83">
        <f t="shared" si="143"/>
        <v>0</v>
      </c>
      <c r="BI198" s="154"/>
      <c r="BJ198" s="167"/>
      <c r="BK198" s="83">
        <f t="shared" si="144"/>
        <v>0</v>
      </c>
      <c r="BL198" s="154"/>
      <c r="BM198" s="167"/>
      <c r="BN198" s="83">
        <f t="shared" si="145"/>
        <v>0</v>
      </c>
      <c r="BO198" s="154"/>
      <c r="BP198" s="167"/>
      <c r="BQ198" s="83">
        <f t="shared" si="146"/>
        <v>0</v>
      </c>
      <c r="BR198" s="154"/>
      <c r="BS198" s="167"/>
      <c r="BT198" s="83">
        <f t="shared" si="147"/>
        <v>0</v>
      </c>
      <c r="BU198" s="154"/>
      <c r="BV198" s="167"/>
      <c r="BW198" s="83">
        <f t="shared" si="148"/>
        <v>0</v>
      </c>
      <c r="BX198" s="154"/>
      <c r="BY198" s="167"/>
      <c r="BZ198" s="83">
        <f t="shared" si="149"/>
        <v>0</v>
      </c>
      <c r="CA198" s="154"/>
      <c r="CB198" s="167"/>
      <c r="CC198" s="83">
        <f t="shared" si="150"/>
        <v>0</v>
      </c>
      <c r="CD198" s="154"/>
      <c r="CE198" s="167"/>
      <c r="CF198" s="83">
        <f t="shared" si="151"/>
        <v>0</v>
      </c>
      <c r="CG198" s="154"/>
      <c r="CH198" s="167"/>
      <c r="CI198" s="83">
        <f t="shared" si="152"/>
        <v>0</v>
      </c>
      <c r="CJ198" s="154"/>
      <c r="CK198" s="167"/>
      <c r="CL198" s="83">
        <f t="shared" si="153"/>
        <v>0</v>
      </c>
      <c r="CM198" s="154"/>
      <c r="CN198" s="167"/>
      <c r="CO198" s="83">
        <f t="shared" si="154"/>
        <v>0</v>
      </c>
      <c r="CP198" s="154"/>
      <c r="CQ198" s="167"/>
      <c r="CR198" s="83">
        <f t="shared" si="155"/>
        <v>0</v>
      </c>
      <c r="CS198" s="154"/>
      <c r="CT198" s="167"/>
      <c r="CU198" s="83">
        <f t="shared" si="156"/>
        <v>0</v>
      </c>
    </row>
    <row r="199" spans="1:99" ht="12.75" hidden="1" customHeight="1">
      <c r="A199" s="1">
        <f t="shared" si="98"/>
        <v>22</v>
      </c>
      <c r="B199" s="220"/>
      <c r="C199" s="79" t="e">
        <f t="shared" si="128"/>
        <v>#N/A</v>
      </c>
      <c r="E199" s="95"/>
      <c r="F199" s="149"/>
      <c r="G199" s="111"/>
      <c r="H199" s="108"/>
      <c r="J199" s="223"/>
      <c r="P199" s="149"/>
      <c r="Q199" s="160"/>
      <c r="R199" s="80">
        <f t="shared" si="129"/>
        <v>0</v>
      </c>
      <c r="S199" s="149"/>
      <c r="T199" s="160"/>
      <c r="U199" s="80">
        <f t="shared" si="130"/>
        <v>0</v>
      </c>
      <c r="V199" s="149"/>
      <c r="W199" s="160"/>
      <c r="X199" s="80">
        <f t="shared" si="131"/>
        <v>0</v>
      </c>
      <c r="Y199" s="149"/>
      <c r="Z199" s="160"/>
      <c r="AA199" s="80">
        <f t="shared" si="132"/>
        <v>0</v>
      </c>
      <c r="AB199" s="149"/>
      <c r="AC199" s="160"/>
      <c r="AD199" s="80">
        <f t="shared" si="133"/>
        <v>0</v>
      </c>
      <c r="AE199" s="149"/>
      <c r="AF199" s="160"/>
      <c r="AG199" s="80">
        <f t="shared" si="134"/>
        <v>0</v>
      </c>
      <c r="AH199" s="149"/>
      <c r="AI199" s="160"/>
      <c r="AJ199" s="80">
        <f t="shared" si="135"/>
        <v>0</v>
      </c>
      <c r="AK199" s="149"/>
      <c r="AL199" s="160"/>
      <c r="AM199" s="80">
        <f t="shared" si="136"/>
        <v>0</v>
      </c>
      <c r="AN199" s="149"/>
      <c r="AO199" s="160"/>
      <c r="AP199" s="80">
        <f t="shared" si="137"/>
        <v>0</v>
      </c>
      <c r="AQ199" s="149"/>
      <c r="AR199" s="160"/>
      <c r="AS199" s="80">
        <f t="shared" si="138"/>
        <v>0</v>
      </c>
      <c r="AT199" s="149"/>
      <c r="AU199" s="160"/>
      <c r="AV199" s="80">
        <f t="shared" si="139"/>
        <v>0</v>
      </c>
      <c r="AW199" s="149"/>
      <c r="AX199" s="160"/>
      <c r="AY199" s="80">
        <f t="shared" si="140"/>
        <v>0</v>
      </c>
      <c r="AZ199" s="149"/>
      <c r="BA199" s="160"/>
      <c r="BB199" s="80">
        <f t="shared" si="141"/>
        <v>0</v>
      </c>
      <c r="BC199" s="149"/>
      <c r="BD199" s="160"/>
      <c r="BE199" s="80">
        <f t="shared" si="142"/>
        <v>0</v>
      </c>
      <c r="BF199" s="149"/>
      <c r="BG199" s="160"/>
      <c r="BH199" s="80">
        <f t="shared" si="143"/>
        <v>0</v>
      </c>
      <c r="BI199" s="149"/>
      <c r="BJ199" s="160"/>
      <c r="BK199" s="80">
        <f t="shared" si="144"/>
        <v>0</v>
      </c>
      <c r="BL199" s="149"/>
      <c r="BM199" s="160"/>
      <c r="BN199" s="80">
        <f t="shared" si="145"/>
        <v>0</v>
      </c>
      <c r="BO199" s="149"/>
      <c r="BP199" s="160"/>
      <c r="BQ199" s="80">
        <f t="shared" si="146"/>
        <v>0</v>
      </c>
      <c r="BR199" s="149"/>
      <c r="BS199" s="160"/>
      <c r="BT199" s="80">
        <f t="shared" si="147"/>
        <v>0</v>
      </c>
      <c r="BU199" s="149"/>
      <c r="BV199" s="160"/>
      <c r="BW199" s="80">
        <f t="shared" si="148"/>
        <v>0</v>
      </c>
      <c r="BX199" s="149"/>
      <c r="BY199" s="160"/>
      <c r="BZ199" s="80">
        <f t="shared" si="149"/>
        <v>0</v>
      </c>
      <c r="CA199" s="149"/>
      <c r="CB199" s="160"/>
      <c r="CC199" s="80">
        <f t="shared" si="150"/>
        <v>0</v>
      </c>
      <c r="CD199" s="149"/>
      <c r="CE199" s="160"/>
      <c r="CF199" s="80">
        <f t="shared" si="151"/>
        <v>0</v>
      </c>
      <c r="CG199" s="149"/>
      <c r="CH199" s="160"/>
      <c r="CI199" s="80">
        <f t="shared" si="152"/>
        <v>0</v>
      </c>
      <c r="CJ199" s="149"/>
      <c r="CK199" s="160"/>
      <c r="CL199" s="80">
        <f t="shared" si="153"/>
        <v>0</v>
      </c>
      <c r="CM199" s="149"/>
      <c r="CN199" s="160"/>
      <c r="CO199" s="80">
        <f t="shared" si="154"/>
        <v>0</v>
      </c>
      <c r="CP199" s="149"/>
      <c r="CQ199" s="160"/>
      <c r="CR199" s="80">
        <f t="shared" si="155"/>
        <v>0</v>
      </c>
      <c r="CS199" s="149"/>
      <c r="CT199" s="160"/>
      <c r="CU199" s="80">
        <f t="shared" si="156"/>
        <v>0</v>
      </c>
    </row>
    <row r="200" spans="1:99" ht="13.5" hidden="1" customHeight="1">
      <c r="A200" s="1">
        <f t="shared" si="98"/>
        <v>22</v>
      </c>
      <c r="B200" s="221"/>
      <c r="C200" s="84" t="e">
        <f t="shared" si="128"/>
        <v>#N/A</v>
      </c>
      <c r="D200" s="107"/>
      <c r="E200" s="97"/>
      <c r="F200" s="147"/>
      <c r="G200" s="113"/>
      <c r="H200" s="110"/>
      <c r="I200" s="85"/>
      <c r="J200" s="224"/>
      <c r="K200" s="86"/>
      <c r="L200" s="86"/>
      <c r="M200" s="86"/>
      <c r="N200" s="86"/>
      <c r="O200" s="86"/>
      <c r="P200" s="147"/>
      <c r="Q200" s="101"/>
      <c r="R200" s="87">
        <f t="shared" si="129"/>
        <v>0</v>
      </c>
      <c r="S200" s="147"/>
      <c r="T200" s="101"/>
      <c r="U200" s="87">
        <f t="shared" si="130"/>
        <v>0</v>
      </c>
      <c r="V200" s="147"/>
      <c r="W200" s="101"/>
      <c r="X200" s="87">
        <f t="shared" si="131"/>
        <v>0</v>
      </c>
      <c r="Y200" s="147"/>
      <c r="Z200" s="101"/>
      <c r="AA200" s="87">
        <f t="shared" si="132"/>
        <v>0</v>
      </c>
      <c r="AB200" s="147"/>
      <c r="AC200" s="101"/>
      <c r="AD200" s="87">
        <f t="shared" si="133"/>
        <v>0</v>
      </c>
      <c r="AE200" s="147"/>
      <c r="AF200" s="101"/>
      <c r="AG200" s="87">
        <f t="shared" si="134"/>
        <v>0</v>
      </c>
      <c r="AH200" s="147"/>
      <c r="AI200" s="101"/>
      <c r="AJ200" s="87">
        <f t="shared" si="135"/>
        <v>0</v>
      </c>
      <c r="AK200" s="147"/>
      <c r="AL200" s="101"/>
      <c r="AM200" s="87">
        <f t="shared" si="136"/>
        <v>0</v>
      </c>
      <c r="AN200" s="147"/>
      <c r="AO200" s="101"/>
      <c r="AP200" s="87">
        <f t="shared" si="137"/>
        <v>0</v>
      </c>
      <c r="AQ200" s="147"/>
      <c r="AR200" s="101"/>
      <c r="AS200" s="87">
        <f t="shared" si="138"/>
        <v>0</v>
      </c>
      <c r="AT200" s="147"/>
      <c r="AU200" s="101"/>
      <c r="AV200" s="87">
        <f t="shared" si="139"/>
        <v>0</v>
      </c>
      <c r="AW200" s="147"/>
      <c r="AX200" s="101"/>
      <c r="AY200" s="87">
        <f t="shared" si="140"/>
        <v>0</v>
      </c>
      <c r="AZ200" s="147"/>
      <c r="BA200" s="101"/>
      <c r="BB200" s="87">
        <f t="shared" si="141"/>
        <v>0</v>
      </c>
      <c r="BC200" s="147"/>
      <c r="BD200" s="101"/>
      <c r="BE200" s="87">
        <f t="shared" si="142"/>
        <v>0</v>
      </c>
      <c r="BF200" s="147"/>
      <c r="BG200" s="101"/>
      <c r="BH200" s="87">
        <f t="shared" si="143"/>
        <v>0</v>
      </c>
      <c r="BI200" s="147"/>
      <c r="BJ200" s="101"/>
      <c r="BK200" s="87">
        <f t="shared" si="144"/>
        <v>0</v>
      </c>
      <c r="BL200" s="147"/>
      <c r="BM200" s="101"/>
      <c r="BN200" s="87">
        <f t="shared" si="145"/>
        <v>0</v>
      </c>
      <c r="BO200" s="147"/>
      <c r="BP200" s="101"/>
      <c r="BQ200" s="87">
        <f t="shared" si="146"/>
        <v>0</v>
      </c>
      <c r="BR200" s="147"/>
      <c r="BS200" s="101"/>
      <c r="BT200" s="87">
        <f t="shared" si="147"/>
        <v>0</v>
      </c>
      <c r="BU200" s="147"/>
      <c r="BV200" s="101"/>
      <c r="BW200" s="87">
        <f t="shared" si="148"/>
        <v>0</v>
      </c>
      <c r="BX200" s="147"/>
      <c r="BY200" s="101"/>
      <c r="BZ200" s="87">
        <f t="shared" si="149"/>
        <v>0</v>
      </c>
      <c r="CA200" s="147"/>
      <c r="CB200" s="101"/>
      <c r="CC200" s="87">
        <f t="shared" si="150"/>
        <v>0</v>
      </c>
      <c r="CD200" s="147"/>
      <c r="CE200" s="101"/>
      <c r="CF200" s="87">
        <f t="shared" si="151"/>
        <v>0</v>
      </c>
      <c r="CG200" s="147"/>
      <c r="CH200" s="101"/>
      <c r="CI200" s="87">
        <f t="shared" si="152"/>
        <v>0</v>
      </c>
      <c r="CJ200" s="147"/>
      <c r="CK200" s="101"/>
      <c r="CL200" s="87">
        <f t="shared" si="153"/>
        <v>0</v>
      </c>
      <c r="CM200" s="147"/>
      <c r="CN200" s="101"/>
      <c r="CO200" s="87">
        <f t="shared" si="154"/>
        <v>0</v>
      </c>
      <c r="CP200" s="147"/>
      <c r="CQ200" s="101"/>
      <c r="CR200" s="87">
        <f t="shared" si="155"/>
        <v>0</v>
      </c>
      <c r="CS200" s="147"/>
      <c r="CT200" s="101"/>
      <c r="CU200" s="87">
        <f t="shared" si="156"/>
        <v>0</v>
      </c>
    </row>
    <row r="201" spans="1:99" ht="12.75" hidden="1" customHeight="1">
      <c r="A201" s="1">
        <f t="shared" si="98"/>
        <v>23</v>
      </c>
      <c r="B201" s="219">
        <v>23</v>
      </c>
      <c r="C201" s="81" t="e">
        <f t="shared" si="128"/>
        <v>#N/A</v>
      </c>
      <c r="D201" s="117"/>
      <c r="E201" s="116"/>
      <c r="F201" s="154"/>
      <c r="G201" s="112"/>
      <c r="H201" s="109"/>
      <c r="I201" s="82"/>
      <c r="J201" s="227"/>
      <c r="P201" s="154"/>
      <c r="Q201" s="167"/>
      <c r="R201" s="83">
        <f t="shared" si="129"/>
        <v>0</v>
      </c>
      <c r="S201" s="154"/>
      <c r="T201" s="167"/>
      <c r="U201" s="83">
        <f t="shared" si="130"/>
        <v>0</v>
      </c>
      <c r="V201" s="154"/>
      <c r="W201" s="167"/>
      <c r="X201" s="83">
        <f t="shared" si="131"/>
        <v>0</v>
      </c>
      <c r="Y201" s="154"/>
      <c r="Z201" s="167"/>
      <c r="AA201" s="83">
        <f t="shared" si="132"/>
        <v>0</v>
      </c>
      <c r="AB201" s="154"/>
      <c r="AC201" s="167"/>
      <c r="AD201" s="83">
        <f t="shared" si="133"/>
        <v>0</v>
      </c>
      <c r="AE201" s="154"/>
      <c r="AF201" s="167"/>
      <c r="AG201" s="83">
        <f t="shared" si="134"/>
        <v>0</v>
      </c>
      <c r="AH201" s="154"/>
      <c r="AI201" s="167"/>
      <c r="AJ201" s="83">
        <f t="shared" si="135"/>
        <v>0</v>
      </c>
      <c r="AK201" s="154"/>
      <c r="AL201" s="167"/>
      <c r="AM201" s="83">
        <f t="shared" si="136"/>
        <v>0</v>
      </c>
      <c r="AN201" s="154"/>
      <c r="AO201" s="167"/>
      <c r="AP201" s="83">
        <f t="shared" si="137"/>
        <v>0</v>
      </c>
      <c r="AQ201" s="154"/>
      <c r="AR201" s="167"/>
      <c r="AS201" s="83">
        <f t="shared" si="138"/>
        <v>0</v>
      </c>
      <c r="AT201" s="154"/>
      <c r="AU201" s="167"/>
      <c r="AV201" s="83">
        <f t="shared" si="139"/>
        <v>0</v>
      </c>
      <c r="AW201" s="154"/>
      <c r="AX201" s="167"/>
      <c r="AY201" s="83">
        <f t="shared" si="140"/>
        <v>0</v>
      </c>
      <c r="AZ201" s="154"/>
      <c r="BA201" s="167"/>
      <c r="BB201" s="83">
        <f t="shared" si="141"/>
        <v>0</v>
      </c>
      <c r="BC201" s="154"/>
      <c r="BD201" s="167"/>
      <c r="BE201" s="83">
        <f t="shared" si="142"/>
        <v>0</v>
      </c>
      <c r="BF201" s="154"/>
      <c r="BG201" s="167"/>
      <c r="BH201" s="83">
        <f t="shared" si="143"/>
        <v>0</v>
      </c>
      <c r="BI201" s="154"/>
      <c r="BJ201" s="167"/>
      <c r="BK201" s="83">
        <f t="shared" si="144"/>
        <v>0</v>
      </c>
      <c r="BL201" s="154"/>
      <c r="BM201" s="167"/>
      <c r="BN201" s="83">
        <f t="shared" si="145"/>
        <v>0</v>
      </c>
      <c r="BO201" s="154"/>
      <c r="BP201" s="167"/>
      <c r="BQ201" s="83">
        <f t="shared" si="146"/>
        <v>0</v>
      </c>
      <c r="BR201" s="154"/>
      <c r="BS201" s="167"/>
      <c r="BT201" s="83">
        <f t="shared" si="147"/>
        <v>0</v>
      </c>
      <c r="BU201" s="154"/>
      <c r="BV201" s="167"/>
      <c r="BW201" s="83">
        <f t="shared" si="148"/>
        <v>0</v>
      </c>
      <c r="BX201" s="154"/>
      <c r="BY201" s="167"/>
      <c r="BZ201" s="83">
        <f t="shared" si="149"/>
        <v>0</v>
      </c>
      <c r="CA201" s="154"/>
      <c r="CB201" s="167"/>
      <c r="CC201" s="83">
        <f t="shared" si="150"/>
        <v>0</v>
      </c>
      <c r="CD201" s="154"/>
      <c r="CE201" s="167"/>
      <c r="CF201" s="83">
        <f t="shared" si="151"/>
        <v>0</v>
      </c>
      <c r="CG201" s="154"/>
      <c r="CH201" s="167"/>
      <c r="CI201" s="83">
        <f t="shared" si="152"/>
        <v>0</v>
      </c>
      <c r="CJ201" s="154"/>
      <c r="CK201" s="167"/>
      <c r="CL201" s="83">
        <f t="shared" si="153"/>
        <v>0</v>
      </c>
      <c r="CM201" s="154"/>
      <c r="CN201" s="167"/>
      <c r="CO201" s="83">
        <f t="shared" si="154"/>
        <v>0</v>
      </c>
      <c r="CP201" s="154"/>
      <c r="CQ201" s="167"/>
      <c r="CR201" s="83">
        <f t="shared" si="155"/>
        <v>0</v>
      </c>
      <c r="CS201" s="154"/>
      <c r="CT201" s="167"/>
      <c r="CU201" s="83">
        <f t="shared" si="156"/>
        <v>0</v>
      </c>
    </row>
    <row r="202" spans="1:99" ht="12.75" hidden="1" customHeight="1">
      <c r="A202" s="1">
        <f t="shared" si="98"/>
        <v>23</v>
      </c>
      <c r="B202" s="220"/>
      <c r="C202" s="79" t="e">
        <f t="shared" si="128"/>
        <v>#N/A</v>
      </c>
      <c r="E202" s="95"/>
      <c r="F202" s="149"/>
      <c r="G202" s="111"/>
      <c r="H202" s="108"/>
      <c r="J202" s="223"/>
      <c r="P202" s="149"/>
      <c r="Q202" s="160"/>
      <c r="R202" s="80">
        <f t="shared" si="129"/>
        <v>0</v>
      </c>
      <c r="S202" s="149"/>
      <c r="T202" s="160"/>
      <c r="U202" s="80">
        <f t="shared" si="130"/>
        <v>0</v>
      </c>
      <c r="V202" s="149"/>
      <c r="W202" s="160"/>
      <c r="X202" s="80">
        <f t="shared" si="131"/>
        <v>0</v>
      </c>
      <c r="Y202" s="149"/>
      <c r="Z202" s="160"/>
      <c r="AA202" s="80">
        <f t="shared" si="132"/>
        <v>0</v>
      </c>
      <c r="AB202" s="149"/>
      <c r="AC202" s="160"/>
      <c r="AD202" s="80">
        <f t="shared" si="133"/>
        <v>0</v>
      </c>
      <c r="AE202" s="149"/>
      <c r="AF202" s="160"/>
      <c r="AG202" s="80">
        <f t="shared" si="134"/>
        <v>0</v>
      </c>
      <c r="AH202" s="149"/>
      <c r="AI202" s="160"/>
      <c r="AJ202" s="80">
        <f t="shared" si="135"/>
        <v>0</v>
      </c>
      <c r="AK202" s="149"/>
      <c r="AL202" s="160"/>
      <c r="AM202" s="80">
        <f t="shared" si="136"/>
        <v>0</v>
      </c>
      <c r="AN202" s="149"/>
      <c r="AO202" s="160"/>
      <c r="AP202" s="80">
        <f t="shared" si="137"/>
        <v>0</v>
      </c>
      <c r="AQ202" s="149"/>
      <c r="AR202" s="160"/>
      <c r="AS202" s="80">
        <f t="shared" si="138"/>
        <v>0</v>
      </c>
      <c r="AT202" s="149"/>
      <c r="AU202" s="160"/>
      <c r="AV202" s="80">
        <f t="shared" si="139"/>
        <v>0</v>
      </c>
      <c r="AW202" s="149"/>
      <c r="AX202" s="160"/>
      <c r="AY202" s="80">
        <f t="shared" si="140"/>
        <v>0</v>
      </c>
      <c r="AZ202" s="149"/>
      <c r="BA202" s="160"/>
      <c r="BB202" s="80">
        <f t="shared" si="141"/>
        <v>0</v>
      </c>
      <c r="BC202" s="149"/>
      <c r="BD202" s="160"/>
      <c r="BE202" s="80">
        <f t="shared" si="142"/>
        <v>0</v>
      </c>
      <c r="BF202" s="149"/>
      <c r="BG202" s="160"/>
      <c r="BH202" s="80">
        <f t="shared" si="143"/>
        <v>0</v>
      </c>
      <c r="BI202" s="149"/>
      <c r="BJ202" s="160"/>
      <c r="BK202" s="80">
        <f t="shared" si="144"/>
        <v>0</v>
      </c>
      <c r="BL202" s="149"/>
      <c r="BM202" s="160"/>
      <c r="BN202" s="80">
        <f t="shared" si="145"/>
        <v>0</v>
      </c>
      <c r="BO202" s="149"/>
      <c r="BP202" s="160"/>
      <c r="BQ202" s="80">
        <f t="shared" si="146"/>
        <v>0</v>
      </c>
      <c r="BR202" s="149"/>
      <c r="BS202" s="160"/>
      <c r="BT202" s="80">
        <f t="shared" si="147"/>
        <v>0</v>
      </c>
      <c r="BU202" s="149"/>
      <c r="BV202" s="160"/>
      <c r="BW202" s="80">
        <f t="shared" si="148"/>
        <v>0</v>
      </c>
      <c r="BX202" s="149"/>
      <c r="BY202" s="160"/>
      <c r="BZ202" s="80">
        <f t="shared" si="149"/>
        <v>0</v>
      </c>
      <c r="CA202" s="149"/>
      <c r="CB202" s="160"/>
      <c r="CC202" s="80">
        <f t="shared" si="150"/>
        <v>0</v>
      </c>
      <c r="CD202" s="149"/>
      <c r="CE202" s="160"/>
      <c r="CF202" s="80">
        <f t="shared" si="151"/>
        <v>0</v>
      </c>
      <c r="CG202" s="149"/>
      <c r="CH202" s="160"/>
      <c r="CI202" s="80">
        <f t="shared" si="152"/>
        <v>0</v>
      </c>
      <c r="CJ202" s="149"/>
      <c r="CK202" s="160"/>
      <c r="CL202" s="80">
        <f t="shared" si="153"/>
        <v>0</v>
      </c>
      <c r="CM202" s="149"/>
      <c r="CN202" s="160"/>
      <c r="CO202" s="80">
        <f t="shared" si="154"/>
        <v>0</v>
      </c>
      <c r="CP202" s="149"/>
      <c r="CQ202" s="160"/>
      <c r="CR202" s="80">
        <f t="shared" si="155"/>
        <v>0</v>
      </c>
      <c r="CS202" s="149"/>
      <c r="CT202" s="160"/>
      <c r="CU202" s="80">
        <f t="shared" si="156"/>
        <v>0</v>
      </c>
    </row>
    <row r="203" spans="1:99" ht="12.75" hidden="1" customHeight="1">
      <c r="A203" s="1">
        <f t="shared" si="98"/>
        <v>23</v>
      </c>
      <c r="B203" s="220"/>
      <c r="C203" s="81" t="e">
        <f t="shared" si="128"/>
        <v>#N/A</v>
      </c>
      <c r="D203" s="106"/>
      <c r="E203" s="96"/>
      <c r="F203" s="154"/>
      <c r="G203" s="112"/>
      <c r="H203" s="109"/>
      <c r="I203" s="82"/>
      <c r="J203" s="223"/>
      <c r="P203" s="154"/>
      <c r="Q203" s="167"/>
      <c r="R203" s="83">
        <f t="shared" si="129"/>
        <v>0</v>
      </c>
      <c r="S203" s="154"/>
      <c r="T203" s="167"/>
      <c r="U203" s="83">
        <f t="shared" si="130"/>
        <v>0</v>
      </c>
      <c r="V203" s="154"/>
      <c r="W203" s="167"/>
      <c r="X203" s="83">
        <f t="shared" si="131"/>
        <v>0</v>
      </c>
      <c r="Y203" s="154"/>
      <c r="Z203" s="167"/>
      <c r="AA203" s="83">
        <f t="shared" si="132"/>
        <v>0</v>
      </c>
      <c r="AB203" s="154"/>
      <c r="AC203" s="167"/>
      <c r="AD203" s="83">
        <f t="shared" si="133"/>
        <v>0</v>
      </c>
      <c r="AE203" s="154"/>
      <c r="AF203" s="167"/>
      <c r="AG203" s="83">
        <f t="shared" si="134"/>
        <v>0</v>
      </c>
      <c r="AH203" s="154"/>
      <c r="AI203" s="167"/>
      <c r="AJ203" s="83">
        <f t="shared" si="135"/>
        <v>0</v>
      </c>
      <c r="AK203" s="154"/>
      <c r="AL203" s="167"/>
      <c r="AM203" s="83">
        <f t="shared" si="136"/>
        <v>0</v>
      </c>
      <c r="AN203" s="154"/>
      <c r="AO203" s="167"/>
      <c r="AP203" s="83">
        <f t="shared" si="137"/>
        <v>0</v>
      </c>
      <c r="AQ203" s="154"/>
      <c r="AR203" s="167"/>
      <c r="AS203" s="83">
        <f t="shared" si="138"/>
        <v>0</v>
      </c>
      <c r="AT203" s="154"/>
      <c r="AU203" s="167"/>
      <c r="AV203" s="83">
        <f t="shared" si="139"/>
        <v>0</v>
      </c>
      <c r="AW203" s="154"/>
      <c r="AX203" s="167"/>
      <c r="AY203" s="83">
        <f t="shared" si="140"/>
        <v>0</v>
      </c>
      <c r="AZ203" s="154"/>
      <c r="BA203" s="167"/>
      <c r="BB203" s="83">
        <f t="shared" si="141"/>
        <v>0</v>
      </c>
      <c r="BC203" s="154"/>
      <c r="BD203" s="167"/>
      <c r="BE203" s="83">
        <f t="shared" si="142"/>
        <v>0</v>
      </c>
      <c r="BF203" s="154"/>
      <c r="BG203" s="167"/>
      <c r="BH203" s="83">
        <f t="shared" si="143"/>
        <v>0</v>
      </c>
      <c r="BI203" s="154"/>
      <c r="BJ203" s="167"/>
      <c r="BK203" s="83">
        <f t="shared" si="144"/>
        <v>0</v>
      </c>
      <c r="BL203" s="154"/>
      <c r="BM203" s="167"/>
      <c r="BN203" s="83">
        <f t="shared" si="145"/>
        <v>0</v>
      </c>
      <c r="BO203" s="154"/>
      <c r="BP203" s="167"/>
      <c r="BQ203" s="83">
        <f t="shared" si="146"/>
        <v>0</v>
      </c>
      <c r="BR203" s="154"/>
      <c r="BS203" s="167"/>
      <c r="BT203" s="83">
        <f t="shared" si="147"/>
        <v>0</v>
      </c>
      <c r="BU203" s="154"/>
      <c r="BV203" s="167"/>
      <c r="BW203" s="83">
        <f t="shared" si="148"/>
        <v>0</v>
      </c>
      <c r="BX203" s="154"/>
      <c r="BY203" s="167"/>
      <c r="BZ203" s="83">
        <f t="shared" si="149"/>
        <v>0</v>
      </c>
      <c r="CA203" s="154"/>
      <c r="CB203" s="167"/>
      <c r="CC203" s="83">
        <f t="shared" si="150"/>
        <v>0</v>
      </c>
      <c r="CD203" s="154"/>
      <c r="CE203" s="167"/>
      <c r="CF203" s="83">
        <f t="shared" si="151"/>
        <v>0</v>
      </c>
      <c r="CG203" s="154"/>
      <c r="CH203" s="167"/>
      <c r="CI203" s="83">
        <f t="shared" si="152"/>
        <v>0</v>
      </c>
      <c r="CJ203" s="154"/>
      <c r="CK203" s="167"/>
      <c r="CL203" s="83">
        <f t="shared" si="153"/>
        <v>0</v>
      </c>
      <c r="CM203" s="154"/>
      <c r="CN203" s="167"/>
      <c r="CO203" s="83">
        <f t="shared" si="154"/>
        <v>0</v>
      </c>
      <c r="CP203" s="154"/>
      <c r="CQ203" s="167"/>
      <c r="CR203" s="83">
        <f t="shared" si="155"/>
        <v>0</v>
      </c>
      <c r="CS203" s="154"/>
      <c r="CT203" s="167"/>
      <c r="CU203" s="83">
        <f t="shared" si="156"/>
        <v>0</v>
      </c>
    </row>
    <row r="204" spans="1:99" ht="12.75" hidden="1" customHeight="1">
      <c r="A204" s="1">
        <f t="shared" si="98"/>
        <v>23</v>
      </c>
      <c r="B204" s="220"/>
      <c r="C204" s="79" t="e">
        <f t="shared" si="128"/>
        <v>#N/A</v>
      </c>
      <c r="E204" s="95"/>
      <c r="F204" s="149"/>
      <c r="G204" s="111"/>
      <c r="H204" s="108"/>
      <c r="J204" s="223"/>
      <c r="P204" s="149"/>
      <c r="Q204" s="160"/>
      <c r="R204" s="80">
        <f t="shared" si="129"/>
        <v>0</v>
      </c>
      <c r="S204" s="149"/>
      <c r="T204" s="160"/>
      <c r="U204" s="80">
        <f t="shared" si="130"/>
        <v>0</v>
      </c>
      <c r="V204" s="149"/>
      <c r="W204" s="160"/>
      <c r="X204" s="80">
        <f t="shared" si="131"/>
        <v>0</v>
      </c>
      <c r="Y204" s="149"/>
      <c r="Z204" s="160"/>
      <c r="AA204" s="80">
        <f t="shared" si="132"/>
        <v>0</v>
      </c>
      <c r="AB204" s="149"/>
      <c r="AC204" s="160"/>
      <c r="AD204" s="80">
        <f t="shared" si="133"/>
        <v>0</v>
      </c>
      <c r="AE204" s="149"/>
      <c r="AF204" s="160"/>
      <c r="AG204" s="80">
        <f t="shared" si="134"/>
        <v>0</v>
      </c>
      <c r="AH204" s="149"/>
      <c r="AI204" s="160"/>
      <c r="AJ204" s="80">
        <f t="shared" si="135"/>
        <v>0</v>
      </c>
      <c r="AK204" s="149"/>
      <c r="AL204" s="160"/>
      <c r="AM204" s="80">
        <f t="shared" si="136"/>
        <v>0</v>
      </c>
      <c r="AN204" s="149"/>
      <c r="AO204" s="160"/>
      <c r="AP204" s="80">
        <f t="shared" si="137"/>
        <v>0</v>
      </c>
      <c r="AQ204" s="149"/>
      <c r="AR204" s="160"/>
      <c r="AS204" s="80">
        <f t="shared" si="138"/>
        <v>0</v>
      </c>
      <c r="AT204" s="149"/>
      <c r="AU204" s="160"/>
      <c r="AV204" s="80">
        <f t="shared" si="139"/>
        <v>0</v>
      </c>
      <c r="AW204" s="149"/>
      <c r="AX204" s="160"/>
      <c r="AY204" s="80">
        <f t="shared" si="140"/>
        <v>0</v>
      </c>
      <c r="AZ204" s="149"/>
      <c r="BA204" s="160"/>
      <c r="BB204" s="80">
        <f t="shared" si="141"/>
        <v>0</v>
      </c>
      <c r="BC204" s="149"/>
      <c r="BD204" s="160"/>
      <c r="BE204" s="80">
        <f t="shared" si="142"/>
        <v>0</v>
      </c>
      <c r="BF204" s="149"/>
      <c r="BG204" s="160"/>
      <c r="BH204" s="80">
        <f t="shared" si="143"/>
        <v>0</v>
      </c>
      <c r="BI204" s="149"/>
      <c r="BJ204" s="160"/>
      <c r="BK204" s="80">
        <f t="shared" si="144"/>
        <v>0</v>
      </c>
      <c r="BL204" s="149"/>
      <c r="BM204" s="160"/>
      <c r="BN204" s="80">
        <f t="shared" si="145"/>
        <v>0</v>
      </c>
      <c r="BO204" s="149"/>
      <c r="BP204" s="160"/>
      <c r="BQ204" s="80">
        <f t="shared" si="146"/>
        <v>0</v>
      </c>
      <c r="BR204" s="149"/>
      <c r="BS204" s="160"/>
      <c r="BT204" s="80">
        <f t="shared" si="147"/>
        <v>0</v>
      </c>
      <c r="BU204" s="149"/>
      <c r="BV204" s="160"/>
      <c r="BW204" s="80">
        <f t="shared" si="148"/>
        <v>0</v>
      </c>
      <c r="BX204" s="149"/>
      <c r="BY204" s="160"/>
      <c r="BZ204" s="80">
        <f t="shared" si="149"/>
        <v>0</v>
      </c>
      <c r="CA204" s="149"/>
      <c r="CB204" s="160"/>
      <c r="CC204" s="80">
        <f t="shared" si="150"/>
        <v>0</v>
      </c>
      <c r="CD204" s="149"/>
      <c r="CE204" s="160"/>
      <c r="CF204" s="80">
        <f t="shared" si="151"/>
        <v>0</v>
      </c>
      <c r="CG204" s="149"/>
      <c r="CH204" s="160"/>
      <c r="CI204" s="80">
        <f t="shared" si="152"/>
        <v>0</v>
      </c>
      <c r="CJ204" s="149"/>
      <c r="CK204" s="160"/>
      <c r="CL204" s="80">
        <f t="shared" si="153"/>
        <v>0</v>
      </c>
      <c r="CM204" s="149"/>
      <c r="CN204" s="160"/>
      <c r="CO204" s="80">
        <f t="shared" si="154"/>
        <v>0</v>
      </c>
      <c r="CP204" s="149"/>
      <c r="CQ204" s="160"/>
      <c r="CR204" s="80">
        <f t="shared" si="155"/>
        <v>0</v>
      </c>
      <c r="CS204" s="149"/>
      <c r="CT204" s="160"/>
      <c r="CU204" s="80">
        <f t="shared" si="156"/>
        <v>0</v>
      </c>
    </row>
    <row r="205" spans="1:99" ht="12.75" hidden="1" customHeight="1">
      <c r="A205" s="1">
        <f t="shared" ref="A205:A268" si="157">A196+1</f>
        <v>23</v>
      </c>
      <c r="B205" s="220"/>
      <c r="C205" s="81" t="e">
        <f t="shared" si="128"/>
        <v>#N/A</v>
      </c>
      <c r="D205" s="106"/>
      <c r="E205" s="96"/>
      <c r="F205" s="154"/>
      <c r="G205" s="112"/>
      <c r="H205" s="109"/>
      <c r="I205" s="82"/>
      <c r="J205" s="223"/>
      <c r="P205" s="154"/>
      <c r="Q205" s="167"/>
      <c r="R205" s="83">
        <f t="shared" si="129"/>
        <v>0</v>
      </c>
      <c r="S205" s="154"/>
      <c r="T205" s="167"/>
      <c r="U205" s="83">
        <f t="shared" si="130"/>
        <v>0</v>
      </c>
      <c r="V205" s="154"/>
      <c r="W205" s="167"/>
      <c r="X205" s="83">
        <f t="shared" si="131"/>
        <v>0</v>
      </c>
      <c r="Y205" s="154"/>
      <c r="Z205" s="167"/>
      <c r="AA205" s="83">
        <f t="shared" si="132"/>
        <v>0</v>
      </c>
      <c r="AB205" s="154"/>
      <c r="AC205" s="167"/>
      <c r="AD205" s="83">
        <f t="shared" si="133"/>
        <v>0</v>
      </c>
      <c r="AE205" s="154"/>
      <c r="AF205" s="167"/>
      <c r="AG205" s="83">
        <f t="shared" si="134"/>
        <v>0</v>
      </c>
      <c r="AH205" s="154"/>
      <c r="AI205" s="167"/>
      <c r="AJ205" s="83">
        <f t="shared" si="135"/>
        <v>0</v>
      </c>
      <c r="AK205" s="154"/>
      <c r="AL205" s="167"/>
      <c r="AM205" s="83">
        <f t="shared" si="136"/>
        <v>0</v>
      </c>
      <c r="AN205" s="154"/>
      <c r="AO205" s="167"/>
      <c r="AP205" s="83">
        <f t="shared" si="137"/>
        <v>0</v>
      </c>
      <c r="AQ205" s="154"/>
      <c r="AR205" s="167"/>
      <c r="AS205" s="83">
        <f t="shared" si="138"/>
        <v>0</v>
      </c>
      <c r="AT205" s="154"/>
      <c r="AU205" s="167"/>
      <c r="AV205" s="83">
        <f t="shared" si="139"/>
        <v>0</v>
      </c>
      <c r="AW205" s="154"/>
      <c r="AX205" s="167"/>
      <c r="AY205" s="83">
        <f t="shared" si="140"/>
        <v>0</v>
      </c>
      <c r="AZ205" s="154"/>
      <c r="BA205" s="167"/>
      <c r="BB205" s="83">
        <f t="shared" si="141"/>
        <v>0</v>
      </c>
      <c r="BC205" s="154"/>
      <c r="BD205" s="167"/>
      <c r="BE205" s="83">
        <f t="shared" si="142"/>
        <v>0</v>
      </c>
      <c r="BF205" s="154"/>
      <c r="BG205" s="167"/>
      <c r="BH205" s="83">
        <f t="shared" si="143"/>
        <v>0</v>
      </c>
      <c r="BI205" s="154"/>
      <c r="BJ205" s="167"/>
      <c r="BK205" s="83">
        <f t="shared" si="144"/>
        <v>0</v>
      </c>
      <c r="BL205" s="154"/>
      <c r="BM205" s="167"/>
      <c r="BN205" s="83">
        <f t="shared" si="145"/>
        <v>0</v>
      </c>
      <c r="BO205" s="154"/>
      <c r="BP205" s="167"/>
      <c r="BQ205" s="83">
        <f t="shared" si="146"/>
        <v>0</v>
      </c>
      <c r="BR205" s="154"/>
      <c r="BS205" s="167"/>
      <c r="BT205" s="83">
        <f t="shared" si="147"/>
        <v>0</v>
      </c>
      <c r="BU205" s="154"/>
      <c r="BV205" s="167"/>
      <c r="BW205" s="83">
        <f t="shared" si="148"/>
        <v>0</v>
      </c>
      <c r="BX205" s="154"/>
      <c r="BY205" s="167"/>
      <c r="BZ205" s="83">
        <f t="shared" si="149"/>
        <v>0</v>
      </c>
      <c r="CA205" s="154"/>
      <c r="CB205" s="167"/>
      <c r="CC205" s="83">
        <f t="shared" si="150"/>
        <v>0</v>
      </c>
      <c r="CD205" s="154"/>
      <c r="CE205" s="167"/>
      <c r="CF205" s="83">
        <f t="shared" si="151"/>
        <v>0</v>
      </c>
      <c r="CG205" s="154"/>
      <c r="CH205" s="167"/>
      <c r="CI205" s="83">
        <f t="shared" si="152"/>
        <v>0</v>
      </c>
      <c r="CJ205" s="154"/>
      <c r="CK205" s="167"/>
      <c r="CL205" s="83">
        <f t="shared" si="153"/>
        <v>0</v>
      </c>
      <c r="CM205" s="154"/>
      <c r="CN205" s="167"/>
      <c r="CO205" s="83">
        <f t="shared" si="154"/>
        <v>0</v>
      </c>
      <c r="CP205" s="154"/>
      <c r="CQ205" s="167"/>
      <c r="CR205" s="83">
        <f t="shared" si="155"/>
        <v>0</v>
      </c>
      <c r="CS205" s="154"/>
      <c r="CT205" s="167"/>
      <c r="CU205" s="83">
        <f t="shared" si="156"/>
        <v>0</v>
      </c>
    </row>
    <row r="206" spans="1:99" ht="12.75" hidden="1" customHeight="1">
      <c r="A206" s="1">
        <f t="shared" si="157"/>
        <v>23</v>
      </c>
      <c r="B206" s="220"/>
      <c r="C206" s="79" t="e">
        <f t="shared" si="128"/>
        <v>#N/A</v>
      </c>
      <c r="E206" s="95"/>
      <c r="F206" s="149"/>
      <c r="G206" s="111"/>
      <c r="H206" s="108"/>
      <c r="J206" s="223"/>
      <c r="P206" s="149"/>
      <c r="Q206" s="160"/>
      <c r="R206" s="80">
        <f t="shared" si="129"/>
        <v>0</v>
      </c>
      <c r="S206" s="149"/>
      <c r="T206" s="160"/>
      <c r="U206" s="80">
        <f t="shared" si="130"/>
        <v>0</v>
      </c>
      <c r="V206" s="149"/>
      <c r="W206" s="160"/>
      <c r="X206" s="80">
        <f t="shared" si="131"/>
        <v>0</v>
      </c>
      <c r="Y206" s="149"/>
      <c r="Z206" s="160"/>
      <c r="AA206" s="80">
        <f t="shared" si="132"/>
        <v>0</v>
      </c>
      <c r="AB206" s="149"/>
      <c r="AC206" s="160"/>
      <c r="AD206" s="80">
        <f t="shared" si="133"/>
        <v>0</v>
      </c>
      <c r="AE206" s="149"/>
      <c r="AF206" s="160"/>
      <c r="AG206" s="80">
        <f t="shared" si="134"/>
        <v>0</v>
      </c>
      <c r="AH206" s="149"/>
      <c r="AI206" s="160"/>
      <c r="AJ206" s="80">
        <f t="shared" si="135"/>
        <v>0</v>
      </c>
      <c r="AK206" s="149"/>
      <c r="AL206" s="160"/>
      <c r="AM206" s="80">
        <f t="shared" si="136"/>
        <v>0</v>
      </c>
      <c r="AN206" s="149"/>
      <c r="AO206" s="160"/>
      <c r="AP206" s="80">
        <f t="shared" si="137"/>
        <v>0</v>
      </c>
      <c r="AQ206" s="149"/>
      <c r="AR206" s="160"/>
      <c r="AS206" s="80">
        <f t="shared" si="138"/>
        <v>0</v>
      </c>
      <c r="AT206" s="149"/>
      <c r="AU206" s="160"/>
      <c r="AV206" s="80">
        <f t="shared" si="139"/>
        <v>0</v>
      </c>
      <c r="AW206" s="149"/>
      <c r="AX206" s="160"/>
      <c r="AY206" s="80">
        <f t="shared" si="140"/>
        <v>0</v>
      </c>
      <c r="AZ206" s="149"/>
      <c r="BA206" s="160"/>
      <c r="BB206" s="80">
        <f t="shared" si="141"/>
        <v>0</v>
      </c>
      <c r="BC206" s="149"/>
      <c r="BD206" s="160"/>
      <c r="BE206" s="80">
        <f t="shared" si="142"/>
        <v>0</v>
      </c>
      <c r="BF206" s="149"/>
      <c r="BG206" s="160"/>
      <c r="BH206" s="80">
        <f t="shared" si="143"/>
        <v>0</v>
      </c>
      <c r="BI206" s="149"/>
      <c r="BJ206" s="160"/>
      <c r="BK206" s="80">
        <f t="shared" si="144"/>
        <v>0</v>
      </c>
      <c r="BL206" s="149"/>
      <c r="BM206" s="160"/>
      <c r="BN206" s="80">
        <f t="shared" si="145"/>
        <v>0</v>
      </c>
      <c r="BO206" s="149"/>
      <c r="BP206" s="160"/>
      <c r="BQ206" s="80">
        <f t="shared" si="146"/>
        <v>0</v>
      </c>
      <c r="BR206" s="149"/>
      <c r="BS206" s="160"/>
      <c r="BT206" s="80">
        <f t="shared" si="147"/>
        <v>0</v>
      </c>
      <c r="BU206" s="149"/>
      <c r="BV206" s="160"/>
      <c r="BW206" s="80">
        <f t="shared" si="148"/>
        <v>0</v>
      </c>
      <c r="BX206" s="149"/>
      <c r="BY206" s="160"/>
      <c r="BZ206" s="80">
        <f t="shared" si="149"/>
        <v>0</v>
      </c>
      <c r="CA206" s="149"/>
      <c r="CB206" s="160"/>
      <c r="CC206" s="80">
        <f t="shared" si="150"/>
        <v>0</v>
      </c>
      <c r="CD206" s="149"/>
      <c r="CE206" s="160"/>
      <c r="CF206" s="80">
        <f t="shared" si="151"/>
        <v>0</v>
      </c>
      <c r="CG206" s="149"/>
      <c r="CH206" s="160"/>
      <c r="CI206" s="80">
        <f t="shared" si="152"/>
        <v>0</v>
      </c>
      <c r="CJ206" s="149"/>
      <c r="CK206" s="160"/>
      <c r="CL206" s="80">
        <f t="shared" si="153"/>
        <v>0</v>
      </c>
      <c r="CM206" s="149"/>
      <c r="CN206" s="160"/>
      <c r="CO206" s="80">
        <f t="shared" si="154"/>
        <v>0</v>
      </c>
      <c r="CP206" s="149"/>
      <c r="CQ206" s="160"/>
      <c r="CR206" s="80">
        <f t="shared" si="155"/>
        <v>0</v>
      </c>
      <c r="CS206" s="149"/>
      <c r="CT206" s="160"/>
      <c r="CU206" s="80">
        <f t="shared" si="156"/>
        <v>0</v>
      </c>
    </row>
    <row r="207" spans="1:99" ht="12.75" hidden="1" customHeight="1">
      <c r="A207" s="1">
        <f t="shared" si="157"/>
        <v>23</v>
      </c>
      <c r="B207" s="220"/>
      <c r="C207" s="81" t="e">
        <f t="shared" si="128"/>
        <v>#N/A</v>
      </c>
      <c r="D207" s="106"/>
      <c r="E207" s="96"/>
      <c r="F207" s="154"/>
      <c r="G207" s="112"/>
      <c r="H207" s="109"/>
      <c r="I207" s="82"/>
      <c r="J207" s="223"/>
      <c r="P207" s="154"/>
      <c r="Q207" s="167"/>
      <c r="R207" s="83">
        <f t="shared" si="129"/>
        <v>0</v>
      </c>
      <c r="S207" s="154"/>
      <c r="T207" s="167"/>
      <c r="U207" s="83">
        <f t="shared" si="130"/>
        <v>0</v>
      </c>
      <c r="V207" s="154"/>
      <c r="W207" s="167"/>
      <c r="X207" s="83">
        <f t="shared" si="131"/>
        <v>0</v>
      </c>
      <c r="Y207" s="154"/>
      <c r="Z207" s="167"/>
      <c r="AA207" s="83">
        <f t="shared" si="132"/>
        <v>0</v>
      </c>
      <c r="AB207" s="154"/>
      <c r="AC207" s="167"/>
      <c r="AD207" s="83">
        <f t="shared" si="133"/>
        <v>0</v>
      </c>
      <c r="AE207" s="154"/>
      <c r="AF207" s="167"/>
      <c r="AG207" s="83">
        <f t="shared" si="134"/>
        <v>0</v>
      </c>
      <c r="AH207" s="154"/>
      <c r="AI207" s="167"/>
      <c r="AJ207" s="83">
        <f t="shared" si="135"/>
        <v>0</v>
      </c>
      <c r="AK207" s="154"/>
      <c r="AL207" s="167"/>
      <c r="AM207" s="83">
        <f t="shared" si="136"/>
        <v>0</v>
      </c>
      <c r="AN207" s="154"/>
      <c r="AO207" s="167"/>
      <c r="AP207" s="83">
        <f t="shared" si="137"/>
        <v>0</v>
      </c>
      <c r="AQ207" s="154"/>
      <c r="AR207" s="167"/>
      <c r="AS207" s="83">
        <f t="shared" si="138"/>
        <v>0</v>
      </c>
      <c r="AT207" s="154"/>
      <c r="AU207" s="167"/>
      <c r="AV207" s="83">
        <f t="shared" si="139"/>
        <v>0</v>
      </c>
      <c r="AW207" s="154"/>
      <c r="AX207" s="167"/>
      <c r="AY207" s="83">
        <f t="shared" si="140"/>
        <v>0</v>
      </c>
      <c r="AZ207" s="154"/>
      <c r="BA207" s="167"/>
      <c r="BB207" s="83">
        <f t="shared" si="141"/>
        <v>0</v>
      </c>
      <c r="BC207" s="154"/>
      <c r="BD207" s="167"/>
      <c r="BE207" s="83">
        <f t="shared" si="142"/>
        <v>0</v>
      </c>
      <c r="BF207" s="154"/>
      <c r="BG207" s="167"/>
      <c r="BH207" s="83">
        <f t="shared" si="143"/>
        <v>0</v>
      </c>
      <c r="BI207" s="154"/>
      <c r="BJ207" s="167"/>
      <c r="BK207" s="83">
        <f t="shared" si="144"/>
        <v>0</v>
      </c>
      <c r="BL207" s="154"/>
      <c r="BM207" s="167"/>
      <c r="BN207" s="83">
        <f t="shared" si="145"/>
        <v>0</v>
      </c>
      <c r="BO207" s="154"/>
      <c r="BP207" s="167"/>
      <c r="BQ207" s="83">
        <f t="shared" si="146"/>
        <v>0</v>
      </c>
      <c r="BR207" s="154"/>
      <c r="BS207" s="167"/>
      <c r="BT207" s="83">
        <f t="shared" si="147"/>
        <v>0</v>
      </c>
      <c r="BU207" s="154"/>
      <c r="BV207" s="167"/>
      <c r="BW207" s="83">
        <f t="shared" si="148"/>
        <v>0</v>
      </c>
      <c r="BX207" s="154"/>
      <c r="BY207" s="167"/>
      <c r="BZ207" s="83">
        <f t="shared" si="149"/>
        <v>0</v>
      </c>
      <c r="CA207" s="154"/>
      <c r="CB207" s="167"/>
      <c r="CC207" s="83">
        <f t="shared" si="150"/>
        <v>0</v>
      </c>
      <c r="CD207" s="154"/>
      <c r="CE207" s="167"/>
      <c r="CF207" s="83">
        <f t="shared" si="151"/>
        <v>0</v>
      </c>
      <c r="CG207" s="154"/>
      <c r="CH207" s="167"/>
      <c r="CI207" s="83">
        <f t="shared" si="152"/>
        <v>0</v>
      </c>
      <c r="CJ207" s="154"/>
      <c r="CK207" s="167"/>
      <c r="CL207" s="83">
        <f t="shared" si="153"/>
        <v>0</v>
      </c>
      <c r="CM207" s="154"/>
      <c r="CN207" s="167"/>
      <c r="CO207" s="83">
        <f t="shared" si="154"/>
        <v>0</v>
      </c>
      <c r="CP207" s="154"/>
      <c r="CQ207" s="167"/>
      <c r="CR207" s="83">
        <f t="shared" si="155"/>
        <v>0</v>
      </c>
      <c r="CS207" s="154"/>
      <c r="CT207" s="167"/>
      <c r="CU207" s="83">
        <f t="shared" si="156"/>
        <v>0</v>
      </c>
    </row>
    <row r="208" spans="1:99" ht="12.75" hidden="1" customHeight="1">
      <c r="A208" s="1">
        <f t="shared" si="157"/>
        <v>23</v>
      </c>
      <c r="B208" s="220"/>
      <c r="C208" s="79" t="e">
        <f t="shared" si="128"/>
        <v>#N/A</v>
      </c>
      <c r="E208" s="95"/>
      <c r="F208" s="149"/>
      <c r="G208" s="111"/>
      <c r="H208" s="108"/>
      <c r="J208" s="223"/>
      <c r="P208" s="149"/>
      <c r="Q208" s="160"/>
      <c r="R208" s="80">
        <f t="shared" si="129"/>
        <v>0</v>
      </c>
      <c r="S208" s="149"/>
      <c r="T208" s="160"/>
      <c r="U208" s="80">
        <f t="shared" si="130"/>
        <v>0</v>
      </c>
      <c r="V208" s="149"/>
      <c r="W208" s="160"/>
      <c r="X208" s="80">
        <f t="shared" si="131"/>
        <v>0</v>
      </c>
      <c r="Y208" s="149"/>
      <c r="Z208" s="160"/>
      <c r="AA208" s="80">
        <f t="shared" si="132"/>
        <v>0</v>
      </c>
      <c r="AB208" s="149"/>
      <c r="AC208" s="160"/>
      <c r="AD208" s="80">
        <f t="shared" si="133"/>
        <v>0</v>
      </c>
      <c r="AE208" s="149"/>
      <c r="AF208" s="160"/>
      <c r="AG208" s="80">
        <f t="shared" si="134"/>
        <v>0</v>
      </c>
      <c r="AH208" s="149"/>
      <c r="AI208" s="160"/>
      <c r="AJ208" s="80">
        <f t="shared" si="135"/>
        <v>0</v>
      </c>
      <c r="AK208" s="149"/>
      <c r="AL208" s="160"/>
      <c r="AM208" s="80">
        <f t="shared" si="136"/>
        <v>0</v>
      </c>
      <c r="AN208" s="149"/>
      <c r="AO208" s="160"/>
      <c r="AP208" s="80">
        <f t="shared" si="137"/>
        <v>0</v>
      </c>
      <c r="AQ208" s="149"/>
      <c r="AR208" s="160"/>
      <c r="AS208" s="80">
        <f t="shared" si="138"/>
        <v>0</v>
      </c>
      <c r="AT208" s="149"/>
      <c r="AU208" s="160"/>
      <c r="AV208" s="80">
        <f t="shared" si="139"/>
        <v>0</v>
      </c>
      <c r="AW208" s="149"/>
      <c r="AX208" s="160"/>
      <c r="AY208" s="80">
        <f t="shared" si="140"/>
        <v>0</v>
      </c>
      <c r="AZ208" s="149"/>
      <c r="BA208" s="160"/>
      <c r="BB208" s="80">
        <f t="shared" si="141"/>
        <v>0</v>
      </c>
      <c r="BC208" s="149"/>
      <c r="BD208" s="160"/>
      <c r="BE208" s="80">
        <f t="shared" si="142"/>
        <v>0</v>
      </c>
      <c r="BF208" s="149"/>
      <c r="BG208" s="160"/>
      <c r="BH208" s="80">
        <f t="shared" si="143"/>
        <v>0</v>
      </c>
      <c r="BI208" s="149"/>
      <c r="BJ208" s="160"/>
      <c r="BK208" s="80">
        <f t="shared" si="144"/>
        <v>0</v>
      </c>
      <c r="BL208" s="149"/>
      <c r="BM208" s="160"/>
      <c r="BN208" s="80">
        <f t="shared" si="145"/>
        <v>0</v>
      </c>
      <c r="BO208" s="149"/>
      <c r="BP208" s="160"/>
      <c r="BQ208" s="80">
        <f t="shared" si="146"/>
        <v>0</v>
      </c>
      <c r="BR208" s="149"/>
      <c r="BS208" s="160"/>
      <c r="BT208" s="80">
        <f t="shared" si="147"/>
        <v>0</v>
      </c>
      <c r="BU208" s="149"/>
      <c r="BV208" s="160"/>
      <c r="BW208" s="80">
        <f t="shared" si="148"/>
        <v>0</v>
      </c>
      <c r="BX208" s="149"/>
      <c r="BY208" s="160"/>
      <c r="BZ208" s="80">
        <f t="shared" si="149"/>
        <v>0</v>
      </c>
      <c r="CA208" s="149"/>
      <c r="CB208" s="160"/>
      <c r="CC208" s="80">
        <f t="shared" si="150"/>
        <v>0</v>
      </c>
      <c r="CD208" s="149"/>
      <c r="CE208" s="160"/>
      <c r="CF208" s="80">
        <f t="shared" si="151"/>
        <v>0</v>
      </c>
      <c r="CG208" s="149"/>
      <c r="CH208" s="160"/>
      <c r="CI208" s="80">
        <f t="shared" si="152"/>
        <v>0</v>
      </c>
      <c r="CJ208" s="149"/>
      <c r="CK208" s="160"/>
      <c r="CL208" s="80">
        <f t="shared" si="153"/>
        <v>0</v>
      </c>
      <c r="CM208" s="149"/>
      <c r="CN208" s="160"/>
      <c r="CO208" s="80">
        <f t="shared" si="154"/>
        <v>0</v>
      </c>
      <c r="CP208" s="149"/>
      <c r="CQ208" s="160"/>
      <c r="CR208" s="80">
        <f t="shared" si="155"/>
        <v>0</v>
      </c>
      <c r="CS208" s="149"/>
      <c r="CT208" s="160"/>
      <c r="CU208" s="80">
        <f t="shared" si="156"/>
        <v>0</v>
      </c>
    </row>
    <row r="209" spans="1:99" ht="13.5" hidden="1" customHeight="1">
      <c r="A209" s="1">
        <f t="shared" si="157"/>
        <v>23</v>
      </c>
      <c r="B209" s="221"/>
      <c r="C209" s="84" t="e">
        <f t="shared" si="128"/>
        <v>#N/A</v>
      </c>
      <c r="D209" s="107"/>
      <c r="E209" s="97"/>
      <c r="F209" s="147"/>
      <c r="G209" s="113"/>
      <c r="H209" s="110"/>
      <c r="I209" s="85"/>
      <c r="J209" s="224"/>
      <c r="K209" s="86"/>
      <c r="L209" s="86"/>
      <c r="M209" s="86"/>
      <c r="N209" s="86"/>
      <c r="O209" s="86"/>
      <c r="P209" s="147"/>
      <c r="Q209" s="101"/>
      <c r="R209" s="87">
        <f t="shared" si="129"/>
        <v>0</v>
      </c>
      <c r="S209" s="147"/>
      <c r="T209" s="101"/>
      <c r="U209" s="87">
        <f t="shared" si="130"/>
        <v>0</v>
      </c>
      <c r="V209" s="147"/>
      <c r="W209" s="101"/>
      <c r="X209" s="87">
        <f t="shared" si="131"/>
        <v>0</v>
      </c>
      <c r="Y209" s="147"/>
      <c r="Z209" s="101"/>
      <c r="AA209" s="87">
        <f t="shared" si="132"/>
        <v>0</v>
      </c>
      <c r="AB209" s="147"/>
      <c r="AC209" s="101"/>
      <c r="AD209" s="87">
        <f t="shared" si="133"/>
        <v>0</v>
      </c>
      <c r="AE209" s="147"/>
      <c r="AF209" s="101"/>
      <c r="AG209" s="87">
        <f t="shared" si="134"/>
        <v>0</v>
      </c>
      <c r="AH209" s="147"/>
      <c r="AI209" s="101"/>
      <c r="AJ209" s="87">
        <f t="shared" si="135"/>
        <v>0</v>
      </c>
      <c r="AK209" s="147"/>
      <c r="AL209" s="101"/>
      <c r="AM209" s="87">
        <f t="shared" si="136"/>
        <v>0</v>
      </c>
      <c r="AN209" s="147"/>
      <c r="AO209" s="101"/>
      <c r="AP209" s="87">
        <f t="shared" si="137"/>
        <v>0</v>
      </c>
      <c r="AQ209" s="147"/>
      <c r="AR209" s="101"/>
      <c r="AS209" s="87">
        <f t="shared" si="138"/>
        <v>0</v>
      </c>
      <c r="AT209" s="147"/>
      <c r="AU209" s="101"/>
      <c r="AV209" s="87">
        <f t="shared" si="139"/>
        <v>0</v>
      </c>
      <c r="AW209" s="147"/>
      <c r="AX209" s="101"/>
      <c r="AY209" s="87">
        <f t="shared" si="140"/>
        <v>0</v>
      </c>
      <c r="AZ209" s="147"/>
      <c r="BA209" s="101"/>
      <c r="BB209" s="87">
        <f t="shared" si="141"/>
        <v>0</v>
      </c>
      <c r="BC209" s="147"/>
      <c r="BD209" s="101"/>
      <c r="BE209" s="87">
        <f t="shared" si="142"/>
        <v>0</v>
      </c>
      <c r="BF209" s="147"/>
      <c r="BG209" s="101"/>
      <c r="BH209" s="87">
        <f t="shared" si="143"/>
        <v>0</v>
      </c>
      <c r="BI209" s="147"/>
      <c r="BJ209" s="101"/>
      <c r="BK209" s="87">
        <f t="shared" si="144"/>
        <v>0</v>
      </c>
      <c r="BL209" s="147"/>
      <c r="BM209" s="101"/>
      <c r="BN209" s="87">
        <f t="shared" si="145"/>
        <v>0</v>
      </c>
      <c r="BO209" s="147"/>
      <c r="BP209" s="101"/>
      <c r="BQ209" s="87">
        <f t="shared" si="146"/>
        <v>0</v>
      </c>
      <c r="BR209" s="147"/>
      <c r="BS209" s="101"/>
      <c r="BT209" s="87">
        <f t="shared" si="147"/>
        <v>0</v>
      </c>
      <c r="BU209" s="147"/>
      <c r="BV209" s="101"/>
      <c r="BW209" s="87">
        <f t="shared" si="148"/>
        <v>0</v>
      </c>
      <c r="BX209" s="147"/>
      <c r="BY209" s="101"/>
      <c r="BZ209" s="87">
        <f t="shared" si="149"/>
        <v>0</v>
      </c>
      <c r="CA209" s="147"/>
      <c r="CB209" s="101"/>
      <c r="CC209" s="87">
        <f t="shared" si="150"/>
        <v>0</v>
      </c>
      <c r="CD209" s="147"/>
      <c r="CE209" s="101"/>
      <c r="CF209" s="87">
        <f t="shared" si="151"/>
        <v>0</v>
      </c>
      <c r="CG209" s="147"/>
      <c r="CH209" s="101"/>
      <c r="CI209" s="87">
        <f t="shared" si="152"/>
        <v>0</v>
      </c>
      <c r="CJ209" s="147"/>
      <c r="CK209" s="101"/>
      <c r="CL209" s="87">
        <f t="shared" si="153"/>
        <v>0</v>
      </c>
      <c r="CM209" s="147"/>
      <c r="CN209" s="101"/>
      <c r="CO209" s="87">
        <f t="shared" si="154"/>
        <v>0</v>
      </c>
      <c r="CP209" s="147"/>
      <c r="CQ209" s="101"/>
      <c r="CR209" s="87">
        <f t="shared" si="155"/>
        <v>0</v>
      </c>
      <c r="CS209" s="147"/>
      <c r="CT209" s="101"/>
      <c r="CU209" s="87">
        <f t="shared" si="156"/>
        <v>0</v>
      </c>
    </row>
    <row r="210" spans="1:99" ht="12.75" hidden="1" customHeight="1">
      <c r="A210" s="1">
        <f t="shared" si="157"/>
        <v>24</v>
      </c>
      <c r="B210" s="219">
        <v>24</v>
      </c>
      <c r="C210" s="81" t="e">
        <f t="shared" si="128"/>
        <v>#N/A</v>
      </c>
      <c r="D210" s="117"/>
      <c r="E210" s="96"/>
      <c r="F210" s="154"/>
      <c r="G210" s="112"/>
      <c r="H210" s="109"/>
      <c r="I210" s="82"/>
      <c r="J210" s="227"/>
      <c r="P210" s="154"/>
      <c r="Q210" s="167"/>
      <c r="R210" s="83">
        <f t="shared" si="129"/>
        <v>0</v>
      </c>
      <c r="S210" s="154"/>
      <c r="T210" s="167"/>
      <c r="U210" s="83">
        <f t="shared" si="130"/>
        <v>0</v>
      </c>
      <c r="V210" s="154"/>
      <c r="W210" s="167"/>
      <c r="X210" s="83">
        <f t="shared" si="131"/>
        <v>0</v>
      </c>
      <c r="Y210" s="154"/>
      <c r="Z210" s="167"/>
      <c r="AA210" s="83">
        <f t="shared" si="132"/>
        <v>0</v>
      </c>
      <c r="AB210" s="154"/>
      <c r="AC210" s="167"/>
      <c r="AD210" s="83">
        <f t="shared" si="133"/>
        <v>0</v>
      </c>
      <c r="AE210" s="154"/>
      <c r="AF210" s="167"/>
      <c r="AG210" s="83">
        <f t="shared" si="134"/>
        <v>0</v>
      </c>
      <c r="AH210" s="154"/>
      <c r="AI210" s="167"/>
      <c r="AJ210" s="83">
        <f t="shared" si="135"/>
        <v>0</v>
      </c>
      <c r="AK210" s="154"/>
      <c r="AL210" s="167"/>
      <c r="AM210" s="83">
        <f t="shared" si="136"/>
        <v>0</v>
      </c>
      <c r="AN210" s="154"/>
      <c r="AO210" s="167"/>
      <c r="AP210" s="83">
        <f t="shared" si="137"/>
        <v>0</v>
      </c>
      <c r="AQ210" s="154"/>
      <c r="AR210" s="167"/>
      <c r="AS210" s="83">
        <f t="shared" si="138"/>
        <v>0</v>
      </c>
      <c r="AT210" s="154"/>
      <c r="AU210" s="167"/>
      <c r="AV210" s="83">
        <f t="shared" si="139"/>
        <v>0</v>
      </c>
      <c r="AW210" s="154"/>
      <c r="AX210" s="167"/>
      <c r="AY210" s="83">
        <f t="shared" si="140"/>
        <v>0</v>
      </c>
      <c r="AZ210" s="154"/>
      <c r="BA210" s="167"/>
      <c r="BB210" s="83">
        <f t="shared" si="141"/>
        <v>0</v>
      </c>
      <c r="BC210" s="154"/>
      <c r="BD210" s="167"/>
      <c r="BE210" s="83">
        <f t="shared" si="142"/>
        <v>0</v>
      </c>
      <c r="BF210" s="154"/>
      <c r="BG210" s="167"/>
      <c r="BH210" s="83">
        <f t="shared" si="143"/>
        <v>0</v>
      </c>
      <c r="BI210" s="154"/>
      <c r="BJ210" s="167"/>
      <c r="BK210" s="83">
        <f t="shared" si="144"/>
        <v>0</v>
      </c>
      <c r="BL210" s="154"/>
      <c r="BM210" s="167"/>
      <c r="BN210" s="83">
        <f t="shared" si="145"/>
        <v>0</v>
      </c>
      <c r="BO210" s="154"/>
      <c r="BP210" s="167"/>
      <c r="BQ210" s="83">
        <f t="shared" si="146"/>
        <v>0</v>
      </c>
      <c r="BR210" s="154"/>
      <c r="BS210" s="167"/>
      <c r="BT210" s="83">
        <f t="shared" si="147"/>
        <v>0</v>
      </c>
      <c r="BU210" s="154"/>
      <c r="BV210" s="167"/>
      <c r="BW210" s="83">
        <f t="shared" si="148"/>
        <v>0</v>
      </c>
      <c r="BX210" s="154"/>
      <c r="BY210" s="167"/>
      <c r="BZ210" s="83">
        <f t="shared" si="149"/>
        <v>0</v>
      </c>
      <c r="CA210" s="154"/>
      <c r="CB210" s="167"/>
      <c r="CC210" s="83">
        <f t="shared" si="150"/>
        <v>0</v>
      </c>
      <c r="CD210" s="154"/>
      <c r="CE210" s="167"/>
      <c r="CF210" s="83">
        <f t="shared" si="151"/>
        <v>0</v>
      </c>
      <c r="CG210" s="154"/>
      <c r="CH210" s="167"/>
      <c r="CI210" s="83">
        <f t="shared" si="152"/>
        <v>0</v>
      </c>
      <c r="CJ210" s="154"/>
      <c r="CK210" s="167"/>
      <c r="CL210" s="83">
        <f t="shared" si="153"/>
        <v>0</v>
      </c>
      <c r="CM210" s="154"/>
      <c r="CN210" s="167"/>
      <c r="CO210" s="83">
        <f t="shared" si="154"/>
        <v>0</v>
      </c>
      <c r="CP210" s="154"/>
      <c r="CQ210" s="167"/>
      <c r="CR210" s="83">
        <f t="shared" si="155"/>
        <v>0</v>
      </c>
      <c r="CS210" s="154"/>
      <c r="CT210" s="167"/>
      <c r="CU210" s="83">
        <f t="shared" si="156"/>
        <v>0</v>
      </c>
    </row>
    <row r="211" spans="1:99" ht="12.75" hidden="1" customHeight="1">
      <c r="A211" s="1">
        <f t="shared" si="157"/>
        <v>24</v>
      </c>
      <c r="B211" s="220"/>
      <c r="C211" s="79" t="e">
        <f t="shared" si="128"/>
        <v>#N/A</v>
      </c>
      <c r="E211" s="95"/>
      <c r="F211" s="149"/>
      <c r="G211" s="111"/>
      <c r="H211" s="108"/>
      <c r="J211" s="223"/>
      <c r="P211" s="149"/>
      <c r="Q211" s="160"/>
      <c r="R211" s="80">
        <f t="shared" si="129"/>
        <v>0</v>
      </c>
      <c r="S211" s="149"/>
      <c r="T211" s="160"/>
      <c r="U211" s="80">
        <f t="shared" si="130"/>
        <v>0</v>
      </c>
      <c r="V211" s="149"/>
      <c r="W211" s="160"/>
      <c r="X211" s="80">
        <f t="shared" si="131"/>
        <v>0</v>
      </c>
      <c r="Y211" s="149"/>
      <c r="Z211" s="160"/>
      <c r="AA211" s="80">
        <f t="shared" si="132"/>
        <v>0</v>
      </c>
      <c r="AB211" s="149"/>
      <c r="AC211" s="160"/>
      <c r="AD211" s="80">
        <f t="shared" si="133"/>
        <v>0</v>
      </c>
      <c r="AE211" s="149"/>
      <c r="AF211" s="160"/>
      <c r="AG211" s="80">
        <f t="shared" si="134"/>
        <v>0</v>
      </c>
      <c r="AH211" s="149"/>
      <c r="AI211" s="160"/>
      <c r="AJ211" s="80">
        <f t="shared" si="135"/>
        <v>0</v>
      </c>
      <c r="AK211" s="149"/>
      <c r="AL211" s="160"/>
      <c r="AM211" s="80">
        <f t="shared" si="136"/>
        <v>0</v>
      </c>
      <c r="AN211" s="149"/>
      <c r="AO211" s="160"/>
      <c r="AP211" s="80">
        <f t="shared" si="137"/>
        <v>0</v>
      </c>
      <c r="AQ211" s="149"/>
      <c r="AR211" s="160"/>
      <c r="AS211" s="80">
        <f t="shared" si="138"/>
        <v>0</v>
      </c>
      <c r="AT211" s="149"/>
      <c r="AU211" s="160"/>
      <c r="AV211" s="80">
        <f t="shared" si="139"/>
        <v>0</v>
      </c>
      <c r="AW211" s="149"/>
      <c r="AX211" s="160"/>
      <c r="AY211" s="80">
        <f t="shared" si="140"/>
        <v>0</v>
      </c>
      <c r="AZ211" s="149"/>
      <c r="BA211" s="160"/>
      <c r="BB211" s="80">
        <f t="shared" si="141"/>
        <v>0</v>
      </c>
      <c r="BC211" s="149"/>
      <c r="BD211" s="160"/>
      <c r="BE211" s="80">
        <f t="shared" si="142"/>
        <v>0</v>
      </c>
      <c r="BF211" s="149"/>
      <c r="BG211" s="160"/>
      <c r="BH211" s="80">
        <f t="shared" si="143"/>
        <v>0</v>
      </c>
      <c r="BI211" s="149"/>
      <c r="BJ211" s="160"/>
      <c r="BK211" s="80">
        <f t="shared" si="144"/>
        <v>0</v>
      </c>
      <c r="BL211" s="149"/>
      <c r="BM211" s="160"/>
      <c r="BN211" s="80">
        <f t="shared" si="145"/>
        <v>0</v>
      </c>
      <c r="BO211" s="149"/>
      <c r="BP211" s="160"/>
      <c r="BQ211" s="80">
        <f t="shared" si="146"/>
        <v>0</v>
      </c>
      <c r="BR211" s="149"/>
      <c r="BS211" s="160"/>
      <c r="BT211" s="80">
        <f t="shared" si="147"/>
        <v>0</v>
      </c>
      <c r="BU211" s="149"/>
      <c r="BV211" s="160"/>
      <c r="BW211" s="80">
        <f t="shared" si="148"/>
        <v>0</v>
      </c>
      <c r="BX211" s="149"/>
      <c r="BY211" s="160"/>
      <c r="BZ211" s="80">
        <f t="shared" si="149"/>
        <v>0</v>
      </c>
      <c r="CA211" s="149"/>
      <c r="CB211" s="160"/>
      <c r="CC211" s="80">
        <f t="shared" si="150"/>
        <v>0</v>
      </c>
      <c r="CD211" s="149"/>
      <c r="CE211" s="160"/>
      <c r="CF211" s="80">
        <f t="shared" si="151"/>
        <v>0</v>
      </c>
      <c r="CG211" s="149"/>
      <c r="CH211" s="160"/>
      <c r="CI211" s="80">
        <f t="shared" si="152"/>
        <v>0</v>
      </c>
      <c r="CJ211" s="149"/>
      <c r="CK211" s="160"/>
      <c r="CL211" s="80">
        <f t="shared" si="153"/>
        <v>0</v>
      </c>
      <c r="CM211" s="149"/>
      <c r="CN211" s="160"/>
      <c r="CO211" s="80">
        <f t="shared" si="154"/>
        <v>0</v>
      </c>
      <c r="CP211" s="149"/>
      <c r="CQ211" s="160"/>
      <c r="CR211" s="80">
        <f t="shared" si="155"/>
        <v>0</v>
      </c>
      <c r="CS211" s="149"/>
      <c r="CT211" s="160"/>
      <c r="CU211" s="80">
        <f t="shared" si="156"/>
        <v>0</v>
      </c>
    </row>
    <row r="212" spans="1:99" ht="12.75" hidden="1" customHeight="1">
      <c r="A212" s="1">
        <f t="shared" si="157"/>
        <v>24</v>
      </c>
      <c r="B212" s="220"/>
      <c r="C212" s="81" t="e">
        <f t="shared" si="128"/>
        <v>#N/A</v>
      </c>
      <c r="D212" s="106"/>
      <c r="E212" s="96"/>
      <c r="F212" s="154"/>
      <c r="G212" s="112"/>
      <c r="H212" s="109"/>
      <c r="I212" s="82"/>
      <c r="J212" s="223"/>
      <c r="P212" s="154"/>
      <c r="Q212" s="167"/>
      <c r="R212" s="83">
        <f t="shared" si="129"/>
        <v>0</v>
      </c>
      <c r="S212" s="154"/>
      <c r="T212" s="167"/>
      <c r="U212" s="83">
        <f t="shared" si="130"/>
        <v>0</v>
      </c>
      <c r="V212" s="154"/>
      <c r="W212" s="167"/>
      <c r="X212" s="83">
        <f t="shared" si="131"/>
        <v>0</v>
      </c>
      <c r="Y212" s="154"/>
      <c r="Z212" s="167"/>
      <c r="AA212" s="83">
        <f t="shared" si="132"/>
        <v>0</v>
      </c>
      <c r="AB212" s="154"/>
      <c r="AC212" s="167"/>
      <c r="AD212" s="83">
        <f t="shared" si="133"/>
        <v>0</v>
      </c>
      <c r="AE212" s="154"/>
      <c r="AF212" s="167"/>
      <c r="AG212" s="83">
        <f t="shared" si="134"/>
        <v>0</v>
      </c>
      <c r="AH212" s="154"/>
      <c r="AI212" s="167"/>
      <c r="AJ212" s="83">
        <f t="shared" si="135"/>
        <v>0</v>
      </c>
      <c r="AK212" s="154"/>
      <c r="AL212" s="167"/>
      <c r="AM212" s="83">
        <f t="shared" si="136"/>
        <v>0</v>
      </c>
      <c r="AN212" s="154"/>
      <c r="AO212" s="167"/>
      <c r="AP212" s="83">
        <f t="shared" si="137"/>
        <v>0</v>
      </c>
      <c r="AQ212" s="154"/>
      <c r="AR212" s="167"/>
      <c r="AS212" s="83">
        <f t="shared" si="138"/>
        <v>0</v>
      </c>
      <c r="AT212" s="154"/>
      <c r="AU212" s="167"/>
      <c r="AV212" s="83">
        <f t="shared" si="139"/>
        <v>0</v>
      </c>
      <c r="AW212" s="154"/>
      <c r="AX212" s="167"/>
      <c r="AY212" s="83">
        <f t="shared" si="140"/>
        <v>0</v>
      </c>
      <c r="AZ212" s="154"/>
      <c r="BA212" s="167"/>
      <c r="BB212" s="83">
        <f t="shared" si="141"/>
        <v>0</v>
      </c>
      <c r="BC212" s="154"/>
      <c r="BD212" s="167"/>
      <c r="BE212" s="83">
        <f t="shared" si="142"/>
        <v>0</v>
      </c>
      <c r="BF212" s="154"/>
      <c r="BG212" s="167"/>
      <c r="BH212" s="83">
        <f t="shared" si="143"/>
        <v>0</v>
      </c>
      <c r="BI212" s="154"/>
      <c r="BJ212" s="167"/>
      <c r="BK212" s="83">
        <f t="shared" si="144"/>
        <v>0</v>
      </c>
      <c r="BL212" s="154"/>
      <c r="BM212" s="167"/>
      <c r="BN212" s="83">
        <f t="shared" si="145"/>
        <v>0</v>
      </c>
      <c r="BO212" s="154"/>
      <c r="BP212" s="167"/>
      <c r="BQ212" s="83">
        <f t="shared" si="146"/>
        <v>0</v>
      </c>
      <c r="BR212" s="154"/>
      <c r="BS212" s="167"/>
      <c r="BT212" s="83">
        <f t="shared" si="147"/>
        <v>0</v>
      </c>
      <c r="BU212" s="154"/>
      <c r="BV212" s="167"/>
      <c r="BW212" s="83">
        <f t="shared" si="148"/>
        <v>0</v>
      </c>
      <c r="BX212" s="154"/>
      <c r="BY212" s="167"/>
      <c r="BZ212" s="83">
        <f t="shared" si="149"/>
        <v>0</v>
      </c>
      <c r="CA212" s="154"/>
      <c r="CB212" s="167"/>
      <c r="CC212" s="83">
        <f t="shared" si="150"/>
        <v>0</v>
      </c>
      <c r="CD212" s="154"/>
      <c r="CE212" s="167"/>
      <c r="CF212" s="83">
        <f t="shared" si="151"/>
        <v>0</v>
      </c>
      <c r="CG212" s="154"/>
      <c r="CH212" s="167"/>
      <c r="CI212" s="83">
        <f t="shared" si="152"/>
        <v>0</v>
      </c>
      <c r="CJ212" s="154"/>
      <c r="CK212" s="167"/>
      <c r="CL212" s="83">
        <f t="shared" si="153"/>
        <v>0</v>
      </c>
      <c r="CM212" s="154"/>
      <c r="CN212" s="167"/>
      <c r="CO212" s="83">
        <f t="shared" si="154"/>
        <v>0</v>
      </c>
      <c r="CP212" s="154"/>
      <c r="CQ212" s="167"/>
      <c r="CR212" s="83">
        <f t="shared" si="155"/>
        <v>0</v>
      </c>
      <c r="CS212" s="154"/>
      <c r="CT212" s="167"/>
      <c r="CU212" s="83">
        <f t="shared" si="156"/>
        <v>0</v>
      </c>
    </row>
    <row r="213" spans="1:99" ht="12.75" hidden="1" customHeight="1">
      <c r="A213" s="1">
        <f t="shared" si="157"/>
        <v>24</v>
      </c>
      <c r="B213" s="220"/>
      <c r="C213" s="79" t="e">
        <f t="shared" si="128"/>
        <v>#N/A</v>
      </c>
      <c r="E213" s="95"/>
      <c r="F213" s="149"/>
      <c r="G213" s="111"/>
      <c r="H213" s="108"/>
      <c r="J213" s="223"/>
      <c r="P213" s="149"/>
      <c r="Q213" s="160"/>
      <c r="R213" s="80">
        <f t="shared" si="129"/>
        <v>0</v>
      </c>
      <c r="S213" s="149"/>
      <c r="T213" s="160"/>
      <c r="U213" s="80">
        <f t="shared" si="130"/>
        <v>0</v>
      </c>
      <c r="V213" s="149"/>
      <c r="W213" s="160"/>
      <c r="X213" s="80">
        <f t="shared" si="131"/>
        <v>0</v>
      </c>
      <c r="Y213" s="149"/>
      <c r="Z213" s="160"/>
      <c r="AA213" s="80">
        <f t="shared" si="132"/>
        <v>0</v>
      </c>
      <c r="AB213" s="149"/>
      <c r="AC213" s="160"/>
      <c r="AD213" s="80">
        <f t="shared" si="133"/>
        <v>0</v>
      </c>
      <c r="AE213" s="149"/>
      <c r="AF213" s="160"/>
      <c r="AG213" s="80">
        <f t="shared" si="134"/>
        <v>0</v>
      </c>
      <c r="AH213" s="149"/>
      <c r="AI213" s="160"/>
      <c r="AJ213" s="80">
        <f t="shared" si="135"/>
        <v>0</v>
      </c>
      <c r="AK213" s="149"/>
      <c r="AL213" s="160"/>
      <c r="AM213" s="80">
        <f t="shared" si="136"/>
        <v>0</v>
      </c>
      <c r="AN213" s="149"/>
      <c r="AO213" s="160"/>
      <c r="AP213" s="80">
        <f t="shared" si="137"/>
        <v>0</v>
      </c>
      <c r="AQ213" s="149"/>
      <c r="AR213" s="160"/>
      <c r="AS213" s="80">
        <f t="shared" si="138"/>
        <v>0</v>
      </c>
      <c r="AT213" s="149"/>
      <c r="AU213" s="160"/>
      <c r="AV213" s="80">
        <f t="shared" si="139"/>
        <v>0</v>
      </c>
      <c r="AW213" s="149"/>
      <c r="AX213" s="160"/>
      <c r="AY213" s="80">
        <f t="shared" si="140"/>
        <v>0</v>
      </c>
      <c r="AZ213" s="149"/>
      <c r="BA213" s="160"/>
      <c r="BB213" s="80">
        <f t="shared" si="141"/>
        <v>0</v>
      </c>
      <c r="BC213" s="149"/>
      <c r="BD213" s="160"/>
      <c r="BE213" s="80">
        <f t="shared" si="142"/>
        <v>0</v>
      </c>
      <c r="BF213" s="149"/>
      <c r="BG213" s="160"/>
      <c r="BH213" s="80">
        <f t="shared" si="143"/>
        <v>0</v>
      </c>
      <c r="BI213" s="149"/>
      <c r="BJ213" s="160"/>
      <c r="BK213" s="80">
        <f t="shared" si="144"/>
        <v>0</v>
      </c>
      <c r="BL213" s="149"/>
      <c r="BM213" s="160"/>
      <c r="BN213" s="80">
        <f t="shared" si="145"/>
        <v>0</v>
      </c>
      <c r="BO213" s="149"/>
      <c r="BP213" s="160"/>
      <c r="BQ213" s="80">
        <f t="shared" si="146"/>
        <v>0</v>
      </c>
      <c r="BR213" s="149"/>
      <c r="BS213" s="160"/>
      <c r="BT213" s="80">
        <f t="shared" si="147"/>
        <v>0</v>
      </c>
      <c r="BU213" s="149"/>
      <c r="BV213" s="160"/>
      <c r="BW213" s="80">
        <f t="shared" si="148"/>
        <v>0</v>
      </c>
      <c r="BX213" s="149"/>
      <c r="BY213" s="160"/>
      <c r="BZ213" s="80">
        <f t="shared" si="149"/>
        <v>0</v>
      </c>
      <c r="CA213" s="149"/>
      <c r="CB213" s="160"/>
      <c r="CC213" s="80">
        <f t="shared" si="150"/>
        <v>0</v>
      </c>
      <c r="CD213" s="149"/>
      <c r="CE213" s="160"/>
      <c r="CF213" s="80">
        <f t="shared" si="151"/>
        <v>0</v>
      </c>
      <c r="CG213" s="149"/>
      <c r="CH213" s="160"/>
      <c r="CI213" s="80">
        <f t="shared" si="152"/>
        <v>0</v>
      </c>
      <c r="CJ213" s="149"/>
      <c r="CK213" s="160"/>
      <c r="CL213" s="80">
        <f t="shared" si="153"/>
        <v>0</v>
      </c>
      <c r="CM213" s="149"/>
      <c r="CN213" s="160"/>
      <c r="CO213" s="80">
        <f t="shared" si="154"/>
        <v>0</v>
      </c>
      <c r="CP213" s="149"/>
      <c r="CQ213" s="160"/>
      <c r="CR213" s="80">
        <f t="shared" si="155"/>
        <v>0</v>
      </c>
      <c r="CS213" s="149"/>
      <c r="CT213" s="160"/>
      <c r="CU213" s="80">
        <f t="shared" si="156"/>
        <v>0</v>
      </c>
    </row>
    <row r="214" spans="1:99" ht="12.75" hidden="1" customHeight="1">
      <c r="A214" s="1">
        <f t="shared" si="157"/>
        <v>24</v>
      </c>
      <c r="B214" s="220"/>
      <c r="C214" s="81" t="e">
        <f t="shared" si="128"/>
        <v>#N/A</v>
      </c>
      <c r="D214" s="106"/>
      <c r="E214" s="96"/>
      <c r="F214" s="154"/>
      <c r="G214" s="112"/>
      <c r="H214" s="109"/>
      <c r="I214" s="82"/>
      <c r="J214" s="223"/>
      <c r="P214" s="154"/>
      <c r="Q214" s="167"/>
      <c r="R214" s="83">
        <f t="shared" si="129"/>
        <v>0</v>
      </c>
      <c r="S214" s="154"/>
      <c r="T214" s="167"/>
      <c r="U214" s="83">
        <f t="shared" si="130"/>
        <v>0</v>
      </c>
      <c r="V214" s="154"/>
      <c r="W214" s="167"/>
      <c r="X214" s="83">
        <f t="shared" si="131"/>
        <v>0</v>
      </c>
      <c r="Y214" s="154"/>
      <c r="Z214" s="167"/>
      <c r="AA214" s="83">
        <f t="shared" si="132"/>
        <v>0</v>
      </c>
      <c r="AB214" s="154"/>
      <c r="AC214" s="167"/>
      <c r="AD214" s="83">
        <f t="shared" si="133"/>
        <v>0</v>
      </c>
      <c r="AE214" s="154"/>
      <c r="AF214" s="167"/>
      <c r="AG214" s="83">
        <f t="shared" si="134"/>
        <v>0</v>
      </c>
      <c r="AH214" s="154"/>
      <c r="AI214" s="167"/>
      <c r="AJ214" s="83">
        <f t="shared" si="135"/>
        <v>0</v>
      </c>
      <c r="AK214" s="154"/>
      <c r="AL214" s="167"/>
      <c r="AM214" s="83">
        <f t="shared" si="136"/>
        <v>0</v>
      </c>
      <c r="AN214" s="154"/>
      <c r="AO214" s="167"/>
      <c r="AP214" s="83">
        <f t="shared" si="137"/>
        <v>0</v>
      </c>
      <c r="AQ214" s="154"/>
      <c r="AR214" s="167"/>
      <c r="AS214" s="83">
        <f t="shared" si="138"/>
        <v>0</v>
      </c>
      <c r="AT214" s="154"/>
      <c r="AU214" s="167"/>
      <c r="AV214" s="83">
        <f t="shared" si="139"/>
        <v>0</v>
      </c>
      <c r="AW214" s="154"/>
      <c r="AX214" s="167"/>
      <c r="AY214" s="83">
        <f t="shared" si="140"/>
        <v>0</v>
      </c>
      <c r="AZ214" s="154"/>
      <c r="BA214" s="167"/>
      <c r="BB214" s="83">
        <f t="shared" si="141"/>
        <v>0</v>
      </c>
      <c r="BC214" s="154"/>
      <c r="BD214" s="167"/>
      <c r="BE214" s="83">
        <f t="shared" si="142"/>
        <v>0</v>
      </c>
      <c r="BF214" s="154"/>
      <c r="BG214" s="167"/>
      <c r="BH214" s="83">
        <f t="shared" si="143"/>
        <v>0</v>
      </c>
      <c r="BI214" s="154"/>
      <c r="BJ214" s="167"/>
      <c r="BK214" s="83">
        <f t="shared" si="144"/>
        <v>0</v>
      </c>
      <c r="BL214" s="154"/>
      <c r="BM214" s="167"/>
      <c r="BN214" s="83">
        <f t="shared" si="145"/>
        <v>0</v>
      </c>
      <c r="BO214" s="154"/>
      <c r="BP214" s="167"/>
      <c r="BQ214" s="83">
        <f t="shared" si="146"/>
        <v>0</v>
      </c>
      <c r="BR214" s="154"/>
      <c r="BS214" s="167"/>
      <c r="BT214" s="83">
        <f t="shared" si="147"/>
        <v>0</v>
      </c>
      <c r="BU214" s="154"/>
      <c r="BV214" s="167"/>
      <c r="BW214" s="83">
        <f t="shared" si="148"/>
        <v>0</v>
      </c>
      <c r="BX214" s="154"/>
      <c r="BY214" s="167"/>
      <c r="BZ214" s="83">
        <f t="shared" si="149"/>
        <v>0</v>
      </c>
      <c r="CA214" s="154"/>
      <c r="CB214" s="167"/>
      <c r="CC214" s="83">
        <f t="shared" si="150"/>
        <v>0</v>
      </c>
      <c r="CD214" s="154"/>
      <c r="CE214" s="167"/>
      <c r="CF214" s="83">
        <f t="shared" si="151"/>
        <v>0</v>
      </c>
      <c r="CG214" s="154"/>
      <c r="CH214" s="167"/>
      <c r="CI214" s="83">
        <f t="shared" si="152"/>
        <v>0</v>
      </c>
      <c r="CJ214" s="154"/>
      <c r="CK214" s="167"/>
      <c r="CL214" s="83">
        <f t="shared" si="153"/>
        <v>0</v>
      </c>
      <c r="CM214" s="154"/>
      <c r="CN214" s="167"/>
      <c r="CO214" s="83">
        <f t="shared" si="154"/>
        <v>0</v>
      </c>
      <c r="CP214" s="154"/>
      <c r="CQ214" s="167"/>
      <c r="CR214" s="83">
        <f t="shared" si="155"/>
        <v>0</v>
      </c>
      <c r="CS214" s="154"/>
      <c r="CT214" s="167"/>
      <c r="CU214" s="83">
        <f t="shared" si="156"/>
        <v>0</v>
      </c>
    </row>
    <row r="215" spans="1:99" ht="12.75" hidden="1" customHeight="1">
      <c r="A215" s="1">
        <f t="shared" si="157"/>
        <v>24</v>
      </c>
      <c r="B215" s="220"/>
      <c r="C215" s="79" t="e">
        <f t="shared" si="128"/>
        <v>#N/A</v>
      </c>
      <c r="E215" s="95"/>
      <c r="F215" s="149"/>
      <c r="G215" s="111"/>
      <c r="H215" s="108"/>
      <c r="J215" s="223"/>
      <c r="P215" s="149"/>
      <c r="Q215" s="160"/>
      <c r="R215" s="80">
        <f t="shared" si="129"/>
        <v>0</v>
      </c>
      <c r="S215" s="149"/>
      <c r="T215" s="160"/>
      <c r="U215" s="80">
        <f t="shared" si="130"/>
        <v>0</v>
      </c>
      <c r="V215" s="149"/>
      <c r="W215" s="160"/>
      <c r="X215" s="80">
        <f t="shared" si="131"/>
        <v>0</v>
      </c>
      <c r="Y215" s="149"/>
      <c r="Z215" s="160"/>
      <c r="AA215" s="80">
        <f t="shared" si="132"/>
        <v>0</v>
      </c>
      <c r="AB215" s="149"/>
      <c r="AC215" s="160"/>
      <c r="AD215" s="80">
        <f t="shared" si="133"/>
        <v>0</v>
      </c>
      <c r="AE215" s="149"/>
      <c r="AF215" s="160"/>
      <c r="AG215" s="80">
        <f t="shared" si="134"/>
        <v>0</v>
      </c>
      <c r="AH215" s="149"/>
      <c r="AI215" s="160"/>
      <c r="AJ215" s="80">
        <f t="shared" si="135"/>
        <v>0</v>
      </c>
      <c r="AK215" s="149"/>
      <c r="AL215" s="160"/>
      <c r="AM215" s="80">
        <f t="shared" si="136"/>
        <v>0</v>
      </c>
      <c r="AN215" s="149"/>
      <c r="AO215" s="160"/>
      <c r="AP215" s="80">
        <f t="shared" si="137"/>
        <v>0</v>
      </c>
      <c r="AQ215" s="149"/>
      <c r="AR215" s="160"/>
      <c r="AS215" s="80">
        <f t="shared" si="138"/>
        <v>0</v>
      </c>
      <c r="AT215" s="149"/>
      <c r="AU215" s="160"/>
      <c r="AV215" s="80">
        <f t="shared" si="139"/>
        <v>0</v>
      </c>
      <c r="AW215" s="149"/>
      <c r="AX215" s="160"/>
      <c r="AY215" s="80">
        <f t="shared" si="140"/>
        <v>0</v>
      </c>
      <c r="AZ215" s="149"/>
      <c r="BA215" s="160"/>
      <c r="BB215" s="80">
        <f t="shared" si="141"/>
        <v>0</v>
      </c>
      <c r="BC215" s="149"/>
      <c r="BD215" s="160"/>
      <c r="BE215" s="80">
        <f t="shared" si="142"/>
        <v>0</v>
      </c>
      <c r="BF215" s="149"/>
      <c r="BG215" s="160"/>
      <c r="BH215" s="80">
        <f t="shared" si="143"/>
        <v>0</v>
      </c>
      <c r="BI215" s="149"/>
      <c r="BJ215" s="160"/>
      <c r="BK215" s="80">
        <f t="shared" si="144"/>
        <v>0</v>
      </c>
      <c r="BL215" s="149"/>
      <c r="BM215" s="160"/>
      <c r="BN215" s="80">
        <f t="shared" si="145"/>
        <v>0</v>
      </c>
      <c r="BO215" s="149"/>
      <c r="BP215" s="160"/>
      <c r="BQ215" s="80">
        <f t="shared" si="146"/>
        <v>0</v>
      </c>
      <c r="BR215" s="149"/>
      <c r="BS215" s="160"/>
      <c r="BT215" s="80">
        <f t="shared" si="147"/>
        <v>0</v>
      </c>
      <c r="BU215" s="149"/>
      <c r="BV215" s="160"/>
      <c r="BW215" s="80">
        <f t="shared" si="148"/>
        <v>0</v>
      </c>
      <c r="BX215" s="149"/>
      <c r="BY215" s="160"/>
      <c r="BZ215" s="80">
        <f t="shared" si="149"/>
        <v>0</v>
      </c>
      <c r="CA215" s="149"/>
      <c r="CB215" s="160"/>
      <c r="CC215" s="80">
        <f t="shared" si="150"/>
        <v>0</v>
      </c>
      <c r="CD215" s="149"/>
      <c r="CE215" s="160"/>
      <c r="CF215" s="80">
        <f t="shared" si="151"/>
        <v>0</v>
      </c>
      <c r="CG215" s="149"/>
      <c r="CH215" s="160"/>
      <c r="CI215" s="80">
        <f t="shared" si="152"/>
        <v>0</v>
      </c>
      <c r="CJ215" s="149"/>
      <c r="CK215" s="160"/>
      <c r="CL215" s="80">
        <f t="shared" si="153"/>
        <v>0</v>
      </c>
      <c r="CM215" s="149"/>
      <c r="CN215" s="160"/>
      <c r="CO215" s="80">
        <f t="shared" si="154"/>
        <v>0</v>
      </c>
      <c r="CP215" s="149"/>
      <c r="CQ215" s="160"/>
      <c r="CR215" s="80">
        <f t="shared" si="155"/>
        <v>0</v>
      </c>
      <c r="CS215" s="149"/>
      <c r="CT215" s="160"/>
      <c r="CU215" s="80">
        <f t="shared" si="156"/>
        <v>0</v>
      </c>
    </row>
    <row r="216" spans="1:99" ht="12.75" hidden="1" customHeight="1">
      <c r="A216" s="1">
        <f t="shared" si="157"/>
        <v>24</v>
      </c>
      <c r="B216" s="220"/>
      <c r="C216" s="81" t="e">
        <f t="shared" si="128"/>
        <v>#N/A</v>
      </c>
      <c r="D216" s="106"/>
      <c r="E216" s="96"/>
      <c r="F216" s="154"/>
      <c r="G216" s="112"/>
      <c r="H216" s="109"/>
      <c r="I216" s="82"/>
      <c r="J216" s="223"/>
      <c r="P216" s="154"/>
      <c r="Q216" s="167"/>
      <c r="R216" s="83">
        <f t="shared" si="129"/>
        <v>0</v>
      </c>
      <c r="S216" s="154"/>
      <c r="T216" s="167"/>
      <c r="U216" s="83">
        <f t="shared" si="130"/>
        <v>0</v>
      </c>
      <c r="V216" s="154"/>
      <c r="W216" s="167"/>
      <c r="X216" s="83">
        <f t="shared" si="131"/>
        <v>0</v>
      </c>
      <c r="Y216" s="154"/>
      <c r="Z216" s="167"/>
      <c r="AA216" s="83">
        <f t="shared" si="132"/>
        <v>0</v>
      </c>
      <c r="AB216" s="154"/>
      <c r="AC216" s="167"/>
      <c r="AD216" s="83">
        <f t="shared" si="133"/>
        <v>0</v>
      </c>
      <c r="AE216" s="154"/>
      <c r="AF216" s="167"/>
      <c r="AG216" s="83">
        <f t="shared" si="134"/>
        <v>0</v>
      </c>
      <c r="AH216" s="154"/>
      <c r="AI216" s="167"/>
      <c r="AJ216" s="83">
        <f t="shared" si="135"/>
        <v>0</v>
      </c>
      <c r="AK216" s="154"/>
      <c r="AL216" s="167"/>
      <c r="AM216" s="83">
        <f t="shared" si="136"/>
        <v>0</v>
      </c>
      <c r="AN216" s="154"/>
      <c r="AO216" s="167"/>
      <c r="AP216" s="83">
        <f t="shared" si="137"/>
        <v>0</v>
      </c>
      <c r="AQ216" s="154"/>
      <c r="AR216" s="167"/>
      <c r="AS216" s="83">
        <f t="shared" si="138"/>
        <v>0</v>
      </c>
      <c r="AT216" s="154"/>
      <c r="AU216" s="167"/>
      <c r="AV216" s="83">
        <f t="shared" si="139"/>
        <v>0</v>
      </c>
      <c r="AW216" s="154"/>
      <c r="AX216" s="167"/>
      <c r="AY216" s="83">
        <f t="shared" si="140"/>
        <v>0</v>
      </c>
      <c r="AZ216" s="154"/>
      <c r="BA216" s="167"/>
      <c r="BB216" s="83">
        <f t="shared" si="141"/>
        <v>0</v>
      </c>
      <c r="BC216" s="154"/>
      <c r="BD216" s="167"/>
      <c r="BE216" s="83">
        <f t="shared" si="142"/>
        <v>0</v>
      </c>
      <c r="BF216" s="154"/>
      <c r="BG216" s="167"/>
      <c r="BH216" s="83">
        <f t="shared" si="143"/>
        <v>0</v>
      </c>
      <c r="BI216" s="154"/>
      <c r="BJ216" s="167"/>
      <c r="BK216" s="83">
        <f t="shared" si="144"/>
        <v>0</v>
      </c>
      <c r="BL216" s="154"/>
      <c r="BM216" s="167"/>
      <c r="BN216" s="83">
        <f t="shared" si="145"/>
        <v>0</v>
      </c>
      <c r="BO216" s="154"/>
      <c r="BP216" s="167"/>
      <c r="BQ216" s="83">
        <f t="shared" si="146"/>
        <v>0</v>
      </c>
      <c r="BR216" s="154"/>
      <c r="BS216" s="167"/>
      <c r="BT216" s="83">
        <f t="shared" si="147"/>
        <v>0</v>
      </c>
      <c r="BU216" s="154"/>
      <c r="BV216" s="167"/>
      <c r="BW216" s="83">
        <f t="shared" si="148"/>
        <v>0</v>
      </c>
      <c r="BX216" s="154"/>
      <c r="BY216" s="167"/>
      <c r="BZ216" s="83">
        <f t="shared" si="149"/>
        <v>0</v>
      </c>
      <c r="CA216" s="154"/>
      <c r="CB216" s="167"/>
      <c r="CC216" s="83">
        <f t="shared" si="150"/>
        <v>0</v>
      </c>
      <c r="CD216" s="154"/>
      <c r="CE216" s="167"/>
      <c r="CF216" s="83">
        <f t="shared" si="151"/>
        <v>0</v>
      </c>
      <c r="CG216" s="154"/>
      <c r="CH216" s="167"/>
      <c r="CI216" s="83">
        <f t="shared" si="152"/>
        <v>0</v>
      </c>
      <c r="CJ216" s="154"/>
      <c r="CK216" s="167"/>
      <c r="CL216" s="83">
        <f t="shared" si="153"/>
        <v>0</v>
      </c>
      <c r="CM216" s="154"/>
      <c r="CN216" s="167"/>
      <c r="CO216" s="83">
        <f t="shared" si="154"/>
        <v>0</v>
      </c>
      <c r="CP216" s="154"/>
      <c r="CQ216" s="167"/>
      <c r="CR216" s="83">
        <f t="shared" si="155"/>
        <v>0</v>
      </c>
      <c r="CS216" s="154"/>
      <c r="CT216" s="167"/>
      <c r="CU216" s="83">
        <f t="shared" si="156"/>
        <v>0</v>
      </c>
    </row>
    <row r="217" spans="1:99" ht="12.75" hidden="1" customHeight="1">
      <c r="A217" s="1">
        <f t="shared" si="157"/>
        <v>24</v>
      </c>
      <c r="B217" s="220"/>
      <c r="C217" s="79" t="e">
        <f t="shared" si="128"/>
        <v>#N/A</v>
      </c>
      <c r="E217" s="95"/>
      <c r="F217" s="149"/>
      <c r="G217" s="111"/>
      <c r="H217" s="108"/>
      <c r="J217" s="223"/>
      <c r="P217" s="149"/>
      <c r="Q217" s="160"/>
      <c r="R217" s="80">
        <f t="shared" si="129"/>
        <v>0</v>
      </c>
      <c r="S217" s="149"/>
      <c r="T217" s="160"/>
      <c r="U217" s="80">
        <f t="shared" si="130"/>
        <v>0</v>
      </c>
      <c r="V217" s="149"/>
      <c r="W217" s="160"/>
      <c r="X217" s="80">
        <f t="shared" si="131"/>
        <v>0</v>
      </c>
      <c r="Y217" s="149"/>
      <c r="Z217" s="160"/>
      <c r="AA217" s="80">
        <f t="shared" si="132"/>
        <v>0</v>
      </c>
      <c r="AB217" s="149"/>
      <c r="AC217" s="160"/>
      <c r="AD217" s="80">
        <f t="shared" si="133"/>
        <v>0</v>
      </c>
      <c r="AE217" s="149"/>
      <c r="AF217" s="160"/>
      <c r="AG217" s="80">
        <f t="shared" si="134"/>
        <v>0</v>
      </c>
      <c r="AH217" s="149"/>
      <c r="AI217" s="160"/>
      <c r="AJ217" s="80">
        <f t="shared" si="135"/>
        <v>0</v>
      </c>
      <c r="AK217" s="149"/>
      <c r="AL217" s="160"/>
      <c r="AM217" s="80">
        <f t="shared" si="136"/>
        <v>0</v>
      </c>
      <c r="AN217" s="149"/>
      <c r="AO217" s="160"/>
      <c r="AP217" s="80">
        <f t="shared" si="137"/>
        <v>0</v>
      </c>
      <c r="AQ217" s="149"/>
      <c r="AR217" s="160"/>
      <c r="AS217" s="80">
        <f t="shared" si="138"/>
        <v>0</v>
      </c>
      <c r="AT217" s="149"/>
      <c r="AU217" s="160"/>
      <c r="AV217" s="80">
        <f t="shared" si="139"/>
        <v>0</v>
      </c>
      <c r="AW217" s="149"/>
      <c r="AX217" s="160"/>
      <c r="AY217" s="80">
        <f t="shared" si="140"/>
        <v>0</v>
      </c>
      <c r="AZ217" s="149"/>
      <c r="BA217" s="160"/>
      <c r="BB217" s="80">
        <f t="shared" si="141"/>
        <v>0</v>
      </c>
      <c r="BC217" s="149"/>
      <c r="BD217" s="160"/>
      <c r="BE217" s="80">
        <f t="shared" si="142"/>
        <v>0</v>
      </c>
      <c r="BF217" s="149"/>
      <c r="BG217" s="160"/>
      <c r="BH217" s="80">
        <f t="shared" si="143"/>
        <v>0</v>
      </c>
      <c r="BI217" s="149"/>
      <c r="BJ217" s="160"/>
      <c r="BK217" s="80">
        <f t="shared" si="144"/>
        <v>0</v>
      </c>
      <c r="BL217" s="149"/>
      <c r="BM217" s="160"/>
      <c r="BN217" s="80">
        <f t="shared" si="145"/>
        <v>0</v>
      </c>
      <c r="BO217" s="149"/>
      <c r="BP217" s="160"/>
      <c r="BQ217" s="80">
        <f t="shared" si="146"/>
        <v>0</v>
      </c>
      <c r="BR217" s="149"/>
      <c r="BS217" s="160"/>
      <c r="BT217" s="80">
        <f t="shared" si="147"/>
        <v>0</v>
      </c>
      <c r="BU217" s="149"/>
      <c r="BV217" s="160"/>
      <c r="BW217" s="80">
        <f t="shared" si="148"/>
        <v>0</v>
      </c>
      <c r="BX217" s="149"/>
      <c r="BY217" s="160"/>
      <c r="BZ217" s="80">
        <f t="shared" si="149"/>
        <v>0</v>
      </c>
      <c r="CA217" s="149"/>
      <c r="CB217" s="160"/>
      <c r="CC217" s="80">
        <f t="shared" si="150"/>
        <v>0</v>
      </c>
      <c r="CD217" s="149"/>
      <c r="CE217" s="160"/>
      <c r="CF217" s="80">
        <f t="shared" si="151"/>
        <v>0</v>
      </c>
      <c r="CG217" s="149"/>
      <c r="CH217" s="160"/>
      <c r="CI217" s="80">
        <f t="shared" si="152"/>
        <v>0</v>
      </c>
      <c r="CJ217" s="149"/>
      <c r="CK217" s="160"/>
      <c r="CL217" s="80">
        <f t="shared" si="153"/>
        <v>0</v>
      </c>
      <c r="CM217" s="149"/>
      <c r="CN217" s="160"/>
      <c r="CO217" s="80">
        <f t="shared" si="154"/>
        <v>0</v>
      </c>
      <c r="CP217" s="149"/>
      <c r="CQ217" s="160"/>
      <c r="CR217" s="80">
        <f t="shared" si="155"/>
        <v>0</v>
      </c>
      <c r="CS217" s="149"/>
      <c r="CT217" s="160"/>
      <c r="CU217" s="80">
        <f t="shared" si="156"/>
        <v>0</v>
      </c>
    </row>
    <row r="218" spans="1:99" ht="13.5" hidden="1" customHeight="1">
      <c r="A218" s="1">
        <f t="shared" si="157"/>
        <v>24</v>
      </c>
      <c r="B218" s="221"/>
      <c r="C218" s="84" t="e">
        <f t="shared" si="128"/>
        <v>#N/A</v>
      </c>
      <c r="D218" s="107"/>
      <c r="E218" s="97"/>
      <c r="F218" s="147"/>
      <c r="G218" s="113"/>
      <c r="H218" s="110"/>
      <c r="I218" s="85"/>
      <c r="J218" s="224"/>
      <c r="K218" s="86"/>
      <c r="L218" s="86"/>
      <c r="M218" s="86"/>
      <c r="N218" s="86"/>
      <c r="O218" s="86"/>
      <c r="P218" s="147"/>
      <c r="Q218" s="101"/>
      <c r="R218" s="87">
        <f t="shared" si="129"/>
        <v>0</v>
      </c>
      <c r="S218" s="147"/>
      <c r="T218" s="101"/>
      <c r="U218" s="87">
        <f t="shared" si="130"/>
        <v>0</v>
      </c>
      <c r="V218" s="147"/>
      <c r="W218" s="101"/>
      <c r="X218" s="87">
        <f t="shared" si="131"/>
        <v>0</v>
      </c>
      <c r="Y218" s="147"/>
      <c r="Z218" s="101"/>
      <c r="AA218" s="87">
        <f t="shared" si="132"/>
        <v>0</v>
      </c>
      <c r="AB218" s="147"/>
      <c r="AC218" s="101"/>
      <c r="AD218" s="87">
        <f t="shared" si="133"/>
        <v>0</v>
      </c>
      <c r="AE218" s="147"/>
      <c r="AF218" s="101"/>
      <c r="AG218" s="87">
        <f t="shared" si="134"/>
        <v>0</v>
      </c>
      <c r="AH218" s="147"/>
      <c r="AI218" s="101"/>
      <c r="AJ218" s="87">
        <f t="shared" si="135"/>
        <v>0</v>
      </c>
      <c r="AK218" s="147"/>
      <c r="AL218" s="101"/>
      <c r="AM218" s="87">
        <f t="shared" si="136"/>
        <v>0</v>
      </c>
      <c r="AN218" s="147"/>
      <c r="AO218" s="101"/>
      <c r="AP218" s="87">
        <f t="shared" si="137"/>
        <v>0</v>
      </c>
      <c r="AQ218" s="147"/>
      <c r="AR218" s="101"/>
      <c r="AS218" s="87">
        <f t="shared" si="138"/>
        <v>0</v>
      </c>
      <c r="AT218" s="147"/>
      <c r="AU218" s="101"/>
      <c r="AV218" s="87">
        <f t="shared" si="139"/>
        <v>0</v>
      </c>
      <c r="AW218" s="147"/>
      <c r="AX218" s="101"/>
      <c r="AY218" s="87">
        <f t="shared" si="140"/>
        <v>0</v>
      </c>
      <c r="AZ218" s="147"/>
      <c r="BA218" s="101"/>
      <c r="BB218" s="87">
        <f t="shared" si="141"/>
        <v>0</v>
      </c>
      <c r="BC218" s="147"/>
      <c r="BD218" s="101"/>
      <c r="BE218" s="87">
        <f t="shared" si="142"/>
        <v>0</v>
      </c>
      <c r="BF218" s="147"/>
      <c r="BG218" s="101"/>
      <c r="BH218" s="87">
        <f t="shared" si="143"/>
        <v>0</v>
      </c>
      <c r="BI218" s="147"/>
      <c r="BJ218" s="101"/>
      <c r="BK218" s="87">
        <f t="shared" si="144"/>
        <v>0</v>
      </c>
      <c r="BL218" s="147"/>
      <c r="BM218" s="101"/>
      <c r="BN218" s="87">
        <f t="shared" si="145"/>
        <v>0</v>
      </c>
      <c r="BO218" s="147"/>
      <c r="BP218" s="101"/>
      <c r="BQ218" s="87">
        <f t="shared" si="146"/>
        <v>0</v>
      </c>
      <c r="BR218" s="147"/>
      <c r="BS218" s="101"/>
      <c r="BT218" s="87">
        <f t="shared" si="147"/>
        <v>0</v>
      </c>
      <c r="BU218" s="147"/>
      <c r="BV218" s="101"/>
      <c r="BW218" s="87">
        <f t="shared" si="148"/>
        <v>0</v>
      </c>
      <c r="BX218" s="147"/>
      <c r="BY218" s="101"/>
      <c r="BZ218" s="87">
        <f t="shared" si="149"/>
        <v>0</v>
      </c>
      <c r="CA218" s="147"/>
      <c r="CB218" s="101"/>
      <c r="CC218" s="87">
        <f t="shared" si="150"/>
        <v>0</v>
      </c>
      <c r="CD218" s="147"/>
      <c r="CE218" s="101"/>
      <c r="CF218" s="87">
        <f t="shared" si="151"/>
        <v>0</v>
      </c>
      <c r="CG218" s="147"/>
      <c r="CH218" s="101"/>
      <c r="CI218" s="87">
        <f t="shared" si="152"/>
        <v>0</v>
      </c>
      <c r="CJ218" s="147"/>
      <c r="CK218" s="101"/>
      <c r="CL218" s="87">
        <f t="shared" si="153"/>
        <v>0</v>
      </c>
      <c r="CM218" s="147"/>
      <c r="CN218" s="101"/>
      <c r="CO218" s="87">
        <f t="shared" si="154"/>
        <v>0</v>
      </c>
      <c r="CP218" s="147"/>
      <c r="CQ218" s="101"/>
      <c r="CR218" s="87">
        <f t="shared" si="155"/>
        <v>0</v>
      </c>
      <c r="CS218" s="147"/>
      <c r="CT218" s="101"/>
      <c r="CU218" s="87">
        <f t="shared" si="156"/>
        <v>0</v>
      </c>
    </row>
    <row r="219" spans="1:99" ht="12.75" hidden="1" customHeight="1">
      <c r="A219" s="1">
        <f t="shared" si="157"/>
        <v>25</v>
      </c>
      <c r="B219" s="219">
        <v>25</v>
      </c>
      <c r="C219" s="81" t="e">
        <f t="shared" si="128"/>
        <v>#N/A</v>
      </c>
      <c r="D219" s="117"/>
      <c r="E219" s="116"/>
      <c r="F219" s="154"/>
      <c r="G219" s="112"/>
      <c r="H219" s="109"/>
      <c r="I219" s="82"/>
      <c r="J219" s="227"/>
      <c r="P219" s="154"/>
      <c r="Q219" s="167"/>
      <c r="R219" s="83">
        <f t="shared" si="129"/>
        <v>0</v>
      </c>
      <c r="S219" s="154"/>
      <c r="T219" s="167"/>
      <c r="U219" s="83">
        <f t="shared" si="130"/>
        <v>0</v>
      </c>
      <c r="V219" s="154"/>
      <c r="W219" s="167"/>
      <c r="X219" s="83">
        <f t="shared" si="131"/>
        <v>0</v>
      </c>
      <c r="Y219" s="154"/>
      <c r="Z219" s="167"/>
      <c r="AA219" s="83">
        <f t="shared" si="132"/>
        <v>0</v>
      </c>
      <c r="AB219" s="154"/>
      <c r="AC219" s="167"/>
      <c r="AD219" s="83">
        <f t="shared" si="133"/>
        <v>0</v>
      </c>
      <c r="AE219" s="154"/>
      <c r="AF219" s="167"/>
      <c r="AG219" s="83">
        <f t="shared" si="134"/>
        <v>0</v>
      </c>
      <c r="AH219" s="154"/>
      <c r="AI219" s="167"/>
      <c r="AJ219" s="83">
        <f t="shared" si="135"/>
        <v>0</v>
      </c>
      <c r="AK219" s="154"/>
      <c r="AL219" s="167"/>
      <c r="AM219" s="83">
        <f t="shared" si="136"/>
        <v>0</v>
      </c>
      <c r="AN219" s="154"/>
      <c r="AO219" s="167"/>
      <c r="AP219" s="83">
        <f t="shared" si="137"/>
        <v>0</v>
      </c>
      <c r="AQ219" s="154"/>
      <c r="AR219" s="167"/>
      <c r="AS219" s="83">
        <f t="shared" si="138"/>
        <v>0</v>
      </c>
      <c r="AT219" s="154"/>
      <c r="AU219" s="167"/>
      <c r="AV219" s="83">
        <f t="shared" si="139"/>
        <v>0</v>
      </c>
      <c r="AW219" s="154"/>
      <c r="AX219" s="167"/>
      <c r="AY219" s="83">
        <f t="shared" si="140"/>
        <v>0</v>
      </c>
      <c r="AZ219" s="154"/>
      <c r="BA219" s="167"/>
      <c r="BB219" s="83">
        <f t="shared" si="141"/>
        <v>0</v>
      </c>
      <c r="BC219" s="154"/>
      <c r="BD219" s="167"/>
      <c r="BE219" s="83">
        <f t="shared" si="142"/>
        <v>0</v>
      </c>
      <c r="BF219" s="154"/>
      <c r="BG219" s="167"/>
      <c r="BH219" s="83">
        <f t="shared" si="143"/>
        <v>0</v>
      </c>
      <c r="BI219" s="154"/>
      <c r="BJ219" s="167"/>
      <c r="BK219" s="83">
        <f t="shared" si="144"/>
        <v>0</v>
      </c>
      <c r="BL219" s="154"/>
      <c r="BM219" s="167"/>
      <c r="BN219" s="83">
        <f t="shared" si="145"/>
        <v>0</v>
      </c>
      <c r="BO219" s="154"/>
      <c r="BP219" s="167"/>
      <c r="BQ219" s="83">
        <f t="shared" si="146"/>
        <v>0</v>
      </c>
      <c r="BR219" s="154"/>
      <c r="BS219" s="167"/>
      <c r="BT219" s="83">
        <f t="shared" si="147"/>
        <v>0</v>
      </c>
      <c r="BU219" s="154"/>
      <c r="BV219" s="167"/>
      <c r="BW219" s="83">
        <f t="shared" si="148"/>
        <v>0</v>
      </c>
      <c r="BX219" s="154"/>
      <c r="BY219" s="167"/>
      <c r="BZ219" s="83">
        <f t="shared" si="149"/>
        <v>0</v>
      </c>
      <c r="CA219" s="154"/>
      <c r="CB219" s="167"/>
      <c r="CC219" s="83">
        <f t="shared" si="150"/>
        <v>0</v>
      </c>
      <c r="CD219" s="154"/>
      <c r="CE219" s="167"/>
      <c r="CF219" s="83">
        <f t="shared" si="151"/>
        <v>0</v>
      </c>
      <c r="CG219" s="154"/>
      <c r="CH219" s="167"/>
      <c r="CI219" s="83">
        <f t="shared" si="152"/>
        <v>0</v>
      </c>
      <c r="CJ219" s="154"/>
      <c r="CK219" s="167"/>
      <c r="CL219" s="83">
        <f t="shared" si="153"/>
        <v>0</v>
      </c>
      <c r="CM219" s="154"/>
      <c r="CN219" s="167"/>
      <c r="CO219" s="83">
        <f t="shared" si="154"/>
        <v>0</v>
      </c>
      <c r="CP219" s="154"/>
      <c r="CQ219" s="167"/>
      <c r="CR219" s="83">
        <f t="shared" si="155"/>
        <v>0</v>
      </c>
      <c r="CS219" s="154"/>
      <c r="CT219" s="167"/>
      <c r="CU219" s="83">
        <f t="shared" si="156"/>
        <v>0</v>
      </c>
    </row>
    <row r="220" spans="1:99" ht="12.75" hidden="1" customHeight="1">
      <c r="A220" s="1">
        <f t="shared" si="157"/>
        <v>25</v>
      </c>
      <c r="B220" s="220"/>
      <c r="C220" s="79" t="e">
        <f t="shared" si="128"/>
        <v>#N/A</v>
      </c>
      <c r="E220" s="95"/>
      <c r="F220" s="149"/>
      <c r="G220" s="111"/>
      <c r="H220" s="108"/>
      <c r="J220" s="223"/>
      <c r="P220" s="149"/>
      <c r="Q220" s="160"/>
      <c r="R220" s="80">
        <f t="shared" si="129"/>
        <v>0</v>
      </c>
      <c r="S220" s="149"/>
      <c r="T220" s="160"/>
      <c r="U220" s="80">
        <f t="shared" si="130"/>
        <v>0</v>
      </c>
      <c r="V220" s="149"/>
      <c r="W220" s="160"/>
      <c r="X220" s="80">
        <f t="shared" si="131"/>
        <v>0</v>
      </c>
      <c r="Y220" s="149"/>
      <c r="Z220" s="160"/>
      <c r="AA220" s="80">
        <f t="shared" si="132"/>
        <v>0</v>
      </c>
      <c r="AB220" s="149"/>
      <c r="AC220" s="160"/>
      <c r="AD220" s="80">
        <f t="shared" si="133"/>
        <v>0</v>
      </c>
      <c r="AE220" s="149"/>
      <c r="AF220" s="160"/>
      <c r="AG220" s="80">
        <f t="shared" si="134"/>
        <v>0</v>
      </c>
      <c r="AH220" s="149"/>
      <c r="AI220" s="160"/>
      <c r="AJ220" s="80">
        <f t="shared" si="135"/>
        <v>0</v>
      </c>
      <c r="AK220" s="149"/>
      <c r="AL220" s="160"/>
      <c r="AM220" s="80">
        <f t="shared" si="136"/>
        <v>0</v>
      </c>
      <c r="AN220" s="149"/>
      <c r="AO220" s="160"/>
      <c r="AP220" s="80">
        <f t="shared" si="137"/>
        <v>0</v>
      </c>
      <c r="AQ220" s="149"/>
      <c r="AR220" s="160"/>
      <c r="AS220" s="80">
        <f t="shared" si="138"/>
        <v>0</v>
      </c>
      <c r="AT220" s="149"/>
      <c r="AU220" s="160"/>
      <c r="AV220" s="80">
        <f t="shared" si="139"/>
        <v>0</v>
      </c>
      <c r="AW220" s="149"/>
      <c r="AX220" s="160"/>
      <c r="AY220" s="80">
        <f t="shared" si="140"/>
        <v>0</v>
      </c>
      <c r="AZ220" s="149"/>
      <c r="BA220" s="160"/>
      <c r="BB220" s="80">
        <f t="shared" si="141"/>
        <v>0</v>
      </c>
      <c r="BC220" s="149"/>
      <c r="BD220" s="160"/>
      <c r="BE220" s="80">
        <f t="shared" si="142"/>
        <v>0</v>
      </c>
      <c r="BF220" s="149"/>
      <c r="BG220" s="160"/>
      <c r="BH220" s="80">
        <f t="shared" si="143"/>
        <v>0</v>
      </c>
      <c r="BI220" s="149"/>
      <c r="BJ220" s="160"/>
      <c r="BK220" s="80">
        <f t="shared" si="144"/>
        <v>0</v>
      </c>
      <c r="BL220" s="149"/>
      <c r="BM220" s="160"/>
      <c r="BN220" s="80">
        <f t="shared" si="145"/>
        <v>0</v>
      </c>
      <c r="BO220" s="149"/>
      <c r="BP220" s="160"/>
      <c r="BQ220" s="80">
        <f t="shared" si="146"/>
        <v>0</v>
      </c>
      <c r="BR220" s="149"/>
      <c r="BS220" s="160"/>
      <c r="BT220" s="80">
        <f t="shared" si="147"/>
        <v>0</v>
      </c>
      <c r="BU220" s="149"/>
      <c r="BV220" s="160"/>
      <c r="BW220" s="80">
        <f t="shared" si="148"/>
        <v>0</v>
      </c>
      <c r="BX220" s="149"/>
      <c r="BY220" s="160"/>
      <c r="BZ220" s="80">
        <f t="shared" si="149"/>
        <v>0</v>
      </c>
      <c r="CA220" s="149"/>
      <c r="CB220" s="160"/>
      <c r="CC220" s="80">
        <f t="shared" si="150"/>
        <v>0</v>
      </c>
      <c r="CD220" s="149"/>
      <c r="CE220" s="160"/>
      <c r="CF220" s="80">
        <f t="shared" si="151"/>
        <v>0</v>
      </c>
      <c r="CG220" s="149"/>
      <c r="CH220" s="160"/>
      <c r="CI220" s="80">
        <f t="shared" si="152"/>
        <v>0</v>
      </c>
      <c r="CJ220" s="149"/>
      <c r="CK220" s="160"/>
      <c r="CL220" s="80">
        <f t="shared" si="153"/>
        <v>0</v>
      </c>
      <c r="CM220" s="149"/>
      <c r="CN220" s="160"/>
      <c r="CO220" s="80">
        <f t="shared" si="154"/>
        <v>0</v>
      </c>
      <c r="CP220" s="149"/>
      <c r="CQ220" s="160"/>
      <c r="CR220" s="80">
        <f t="shared" si="155"/>
        <v>0</v>
      </c>
      <c r="CS220" s="149"/>
      <c r="CT220" s="160"/>
      <c r="CU220" s="80">
        <f t="shared" si="156"/>
        <v>0</v>
      </c>
    </row>
    <row r="221" spans="1:99" ht="12.75" hidden="1" customHeight="1">
      <c r="A221" s="1">
        <f t="shared" si="157"/>
        <v>25</v>
      </c>
      <c r="B221" s="220"/>
      <c r="C221" s="81" t="e">
        <f t="shared" si="128"/>
        <v>#N/A</v>
      </c>
      <c r="D221" s="106"/>
      <c r="E221" s="96"/>
      <c r="F221" s="154"/>
      <c r="G221" s="112"/>
      <c r="H221" s="109"/>
      <c r="I221" s="82"/>
      <c r="J221" s="223"/>
      <c r="P221" s="154"/>
      <c r="Q221" s="167"/>
      <c r="R221" s="83">
        <f t="shared" si="129"/>
        <v>0</v>
      </c>
      <c r="S221" s="154"/>
      <c r="T221" s="167"/>
      <c r="U221" s="83">
        <f t="shared" si="130"/>
        <v>0</v>
      </c>
      <c r="V221" s="154"/>
      <c r="W221" s="167"/>
      <c r="X221" s="83">
        <f t="shared" si="131"/>
        <v>0</v>
      </c>
      <c r="Y221" s="154"/>
      <c r="Z221" s="167"/>
      <c r="AA221" s="83">
        <f t="shared" si="132"/>
        <v>0</v>
      </c>
      <c r="AB221" s="154"/>
      <c r="AC221" s="167"/>
      <c r="AD221" s="83">
        <f t="shared" si="133"/>
        <v>0</v>
      </c>
      <c r="AE221" s="154"/>
      <c r="AF221" s="167"/>
      <c r="AG221" s="83">
        <f t="shared" si="134"/>
        <v>0</v>
      </c>
      <c r="AH221" s="154"/>
      <c r="AI221" s="167"/>
      <c r="AJ221" s="83">
        <f t="shared" si="135"/>
        <v>0</v>
      </c>
      <c r="AK221" s="154"/>
      <c r="AL221" s="167"/>
      <c r="AM221" s="83">
        <f t="shared" si="136"/>
        <v>0</v>
      </c>
      <c r="AN221" s="154"/>
      <c r="AO221" s="167"/>
      <c r="AP221" s="83">
        <f t="shared" si="137"/>
        <v>0</v>
      </c>
      <c r="AQ221" s="154"/>
      <c r="AR221" s="167"/>
      <c r="AS221" s="83">
        <f t="shared" si="138"/>
        <v>0</v>
      </c>
      <c r="AT221" s="154"/>
      <c r="AU221" s="167"/>
      <c r="AV221" s="83">
        <f t="shared" si="139"/>
        <v>0</v>
      </c>
      <c r="AW221" s="154"/>
      <c r="AX221" s="167"/>
      <c r="AY221" s="83">
        <f t="shared" si="140"/>
        <v>0</v>
      </c>
      <c r="AZ221" s="154"/>
      <c r="BA221" s="167"/>
      <c r="BB221" s="83">
        <f t="shared" si="141"/>
        <v>0</v>
      </c>
      <c r="BC221" s="154"/>
      <c r="BD221" s="167"/>
      <c r="BE221" s="83">
        <f t="shared" si="142"/>
        <v>0</v>
      </c>
      <c r="BF221" s="154"/>
      <c r="BG221" s="167"/>
      <c r="BH221" s="83">
        <f t="shared" si="143"/>
        <v>0</v>
      </c>
      <c r="BI221" s="154"/>
      <c r="BJ221" s="167"/>
      <c r="BK221" s="83">
        <f t="shared" si="144"/>
        <v>0</v>
      </c>
      <c r="BL221" s="154"/>
      <c r="BM221" s="167"/>
      <c r="BN221" s="83">
        <f t="shared" si="145"/>
        <v>0</v>
      </c>
      <c r="BO221" s="154"/>
      <c r="BP221" s="167"/>
      <c r="BQ221" s="83">
        <f t="shared" si="146"/>
        <v>0</v>
      </c>
      <c r="BR221" s="154"/>
      <c r="BS221" s="167"/>
      <c r="BT221" s="83">
        <f t="shared" si="147"/>
        <v>0</v>
      </c>
      <c r="BU221" s="154"/>
      <c r="BV221" s="167"/>
      <c r="BW221" s="83">
        <f t="shared" si="148"/>
        <v>0</v>
      </c>
      <c r="BX221" s="154"/>
      <c r="BY221" s="167"/>
      <c r="BZ221" s="83">
        <f t="shared" si="149"/>
        <v>0</v>
      </c>
      <c r="CA221" s="154"/>
      <c r="CB221" s="167"/>
      <c r="CC221" s="83">
        <f t="shared" si="150"/>
        <v>0</v>
      </c>
      <c r="CD221" s="154"/>
      <c r="CE221" s="167"/>
      <c r="CF221" s="83">
        <f t="shared" si="151"/>
        <v>0</v>
      </c>
      <c r="CG221" s="154"/>
      <c r="CH221" s="167"/>
      <c r="CI221" s="83">
        <f t="shared" si="152"/>
        <v>0</v>
      </c>
      <c r="CJ221" s="154"/>
      <c r="CK221" s="167"/>
      <c r="CL221" s="83">
        <f t="shared" si="153"/>
        <v>0</v>
      </c>
      <c r="CM221" s="154"/>
      <c r="CN221" s="167"/>
      <c r="CO221" s="83">
        <f t="shared" si="154"/>
        <v>0</v>
      </c>
      <c r="CP221" s="154"/>
      <c r="CQ221" s="167"/>
      <c r="CR221" s="83">
        <f t="shared" si="155"/>
        <v>0</v>
      </c>
      <c r="CS221" s="154"/>
      <c r="CT221" s="167"/>
      <c r="CU221" s="83">
        <f t="shared" si="156"/>
        <v>0</v>
      </c>
    </row>
    <row r="222" spans="1:99" ht="13.2" hidden="1" customHeight="1">
      <c r="A222" s="1">
        <f t="shared" si="157"/>
        <v>25</v>
      </c>
      <c r="B222" s="220"/>
      <c r="C222" s="79" t="e">
        <f t="shared" si="128"/>
        <v>#N/A</v>
      </c>
      <c r="E222" s="95"/>
      <c r="F222" s="149"/>
      <c r="G222" s="111"/>
      <c r="H222" s="108"/>
      <c r="J222" s="223"/>
      <c r="P222" s="149"/>
      <c r="Q222" s="160"/>
      <c r="R222" s="80">
        <f t="shared" si="129"/>
        <v>0</v>
      </c>
      <c r="S222" s="149"/>
      <c r="T222" s="160"/>
      <c r="U222" s="80">
        <f t="shared" si="130"/>
        <v>0</v>
      </c>
      <c r="V222" s="149"/>
      <c r="W222" s="160"/>
      <c r="X222" s="80">
        <f t="shared" si="131"/>
        <v>0</v>
      </c>
      <c r="Y222" s="149"/>
      <c r="Z222" s="160"/>
      <c r="AA222" s="80">
        <f t="shared" si="132"/>
        <v>0</v>
      </c>
      <c r="AB222" s="149"/>
      <c r="AC222" s="160"/>
      <c r="AD222" s="80">
        <f t="shared" si="133"/>
        <v>0</v>
      </c>
      <c r="AE222" s="149"/>
      <c r="AF222" s="160"/>
      <c r="AG222" s="80">
        <f t="shared" si="134"/>
        <v>0</v>
      </c>
      <c r="AH222" s="149"/>
      <c r="AI222" s="160"/>
      <c r="AJ222" s="80">
        <f t="shared" si="135"/>
        <v>0</v>
      </c>
      <c r="AK222" s="149"/>
      <c r="AL222" s="160"/>
      <c r="AM222" s="80">
        <f t="shared" si="136"/>
        <v>0</v>
      </c>
      <c r="AN222" s="149"/>
      <c r="AO222" s="160"/>
      <c r="AP222" s="80">
        <f t="shared" si="137"/>
        <v>0</v>
      </c>
      <c r="AQ222" s="149"/>
      <c r="AR222" s="160"/>
      <c r="AS222" s="80">
        <f t="shared" si="138"/>
        <v>0</v>
      </c>
      <c r="AT222" s="149"/>
      <c r="AU222" s="160"/>
      <c r="AV222" s="80">
        <f t="shared" si="139"/>
        <v>0</v>
      </c>
      <c r="AW222" s="149"/>
      <c r="AX222" s="160"/>
      <c r="AY222" s="80">
        <f t="shared" si="140"/>
        <v>0</v>
      </c>
      <c r="AZ222" s="149"/>
      <c r="BA222" s="160"/>
      <c r="BB222" s="80">
        <f t="shared" si="141"/>
        <v>0</v>
      </c>
      <c r="BC222" s="149"/>
      <c r="BD222" s="160"/>
      <c r="BE222" s="80">
        <f t="shared" si="142"/>
        <v>0</v>
      </c>
      <c r="BF222" s="149"/>
      <c r="BG222" s="160"/>
      <c r="BH222" s="80">
        <f t="shared" si="143"/>
        <v>0</v>
      </c>
      <c r="BI222" s="149"/>
      <c r="BJ222" s="160"/>
      <c r="BK222" s="80">
        <f t="shared" si="144"/>
        <v>0</v>
      </c>
      <c r="BL222" s="149"/>
      <c r="BM222" s="160"/>
      <c r="BN222" s="80">
        <f t="shared" si="145"/>
        <v>0</v>
      </c>
      <c r="BO222" s="149"/>
      <c r="BP222" s="160"/>
      <c r="BQ222" s="80">
        <f t="shared" si="146"/>
        <v>0</v>
      </c>
      <c r="BR222" s="149"/>
      <c r="BS222" s="160"/>
      <c r="BT222" s="80">
        <f t="shared" si="147"/>
        <v>0</v>
      </c>
      <c r="BU222" s="149"/>
      <c r="BV222" s="160"/>
      <c r="BW222" s="80">
        <f t="shared" si="148"/>
        <v>0</v>
      </c>
      <c r="BX222" s="149"/>
      <c r="BY222" s="160"/>
      <c r="BZ222" s="80">
        <f t="shared" si="149"/>
        <v>0</v>
      </c>
      <c r="CA222" s="149"/>
      <c r="CB222" s="160"/>
      <c r="CC222" s="80">
        <f t="shared" si="150"/>
        <v>0</v>
      </c>
      <c r="CD222" s="149"/>
      <c r="CE222" s="160"/>
      <c r="CF222" s="80">
        <f t="shared" si="151"/>
        <v>0</v>
      </c>
      <c r="CG222" s="149"/>
      <c r="CH222" s="160"/>
      <c r="CI222" s="80">
        <f t="shared" si="152"/>
        <v>0</v>
      </c>
      <c r="CJ222" s="149"/>
      <c r="CK222" s="160"/>
      <c r="CL222" s="80">
        <f t="shared" si="153"/>
        <v>0</v>
      </c>
      <c r="CM222" s="149"/>
      <c r="CN222" s="160"/>
      <c r="CO222" s="80">
        <f t="shared" si="154"/>
        <v>0</v>
      </c>
      <c r="CP222" s="149"/>
      <c r="CQ222" s="160"/>
      <c r="CR222" s="80">
        <f t="shared" si="155"/>
        <v>0</v>
      </c>
      <c r="CS222" s="149"/>
      <c r="CT222" s="160"/>
      <c r="CU222" s="80">
        <f t="shared" si="156"/>
        <v>0</v>
      </c>
    </row>
    <row r="223" spans="1:99" ht="12.75" hidden="1" customHeight="1">
      <c r="A223" s="1">
        <f t="shared" si="157"/>
        <v>25</v>
      </c>
      <c r="B223" s="220"/>
      <c r="C223" s="81" t="e">
        <f t="shared" si="128"/>
        <v>#N/A</v>
      </c>
      <c r="D223" s="106"/>
      <c r="E223" s="96"/>
      <c r="F223" s="154"/>
      <c r="G223" s="112"/>
      <c r="H223" s="109"/>
      <c r="I223" s="82"/>
      <c r="J223" s="223"/>
      <c r="P223" s="154"/>
      <c r="Q223" s="167"/>
      <c r="R223" s="83">
        <f t="shared" si="129"/>
        <v>0</v>
      </c>
      <c r="S223" s="154"/>
      <c r="T223" s="167"/>
      <c r="U223" s="83">
        <f t="shared" si="130"/>
        <v>0</v>
      </c>
      <c r="V223" s="154"/>
      <c r="W223" s="167"/>
      <c r="X223" s="83">
        <f t="shared" si="131"/>
        <v>0</v>
      </c>
      <c r="Y223" s="154"/>
      <c r="Z223" s="167"/>
      <c r="AA223" s="83">
        <f t="shared" si="132"/>
        <v>0</v>
      </c>
      <c r="AB223" s="154"/>
      <c r="AC223" s="167"/>
      <c r="AD223" s="83">
        <f t="shared" si="133"/>
        <v>0</v>
      </c>
      <c r="AE223" s="154"/>
      <c r="AF223" s="167"/>
      <c r="AG223" s="83">
        <f t="shared" si="134"/>
        <v>0</v>
      </c>
      <c r="AH223" s="154"/>
      <c r="AI223" s="167"/>
      <c r="AJ223" s="83">
        <f t="shared" si="135"/>
        <v>0</v>
      </c>
      <c r="AK223" s="154"/>
      <c r="AL223" s="167"/>
      <c r="AM223" s="83">
        <f t="shared" si="136"/>
        <v>0</v>
      </c>
      <c r="AN223" s="154"/>
      <c r="AO223" s="167"/>
      <c r="AP223" s="83">
        <f t="shared" si="137"/>
        <v>0</v>
      </c>
      <c r="AQ223" s="154"/>
      <c r="AR223" s="167"/>
      <c r="AS223" s="83">
        <f t="shared" si="138"/>
        <v>0</v>
      </c>
      <c r="AT223" s="154"/>
      <c r="AU223" s="167"/>
      <c r="AV223" s="83">
        <f t="shared" si="139"/>
        <v>0</v>
      </c>
      <c r="AW223" s="154"/>
      <c r="AX223" s="167"/>
      <c r="AY223" s="83">
        <f t="shared" si="140"/>
        <v>0</v>
      </c>
      <c r="AZ223" s="154"/>
      <c r="BA223" s="167"/>
      <c r="BB223" s="83">
        <f t="shared" si="141"/>
        <v>0</v>
      </c>
      <c r="BC223" s="154"/>
      <c r="BD223" s="167"/>
      <c r="BE223" s="83">
        <f t="shared" si="142"/>
        <v>0</v>
      </c>
      <c r="BF223" s="154"/>
      <c r="BG223" s="167"/>
      <c r="BH223" s="83">
        <f t="shared" si="143"/>
        <v>0</v>
      </c>
      <c r="BI223" s="154"/>
      <c r="BJ223" s="167"/>
      <c r="BK223" s="83">
        <f t="shared" si="144"/>
        <v>0</v>
      </c>
      <c r="BL223" s="154"/>
      <c r="BM223" s="167"/>
      <c r="BN223" s="83">
        <f t="shared" si="145"/>
        <v>0</v>
      </c>
      <c r="BO223" s="154"/>
      <c r="BP223" s="167"/>
      <c r="BQ223" s="83">
        <f t="shared" si="146"/>
        <v>0</v>
      </c>
      <c r="BR223" s="154"/>
      <c r="BS223" s="167"/>
      <c r="BT223" s="83">
        <f t="shared" si="147"/>
        <v>0</v>
      </c>
      <c r="BU223" s="154"/>
      <c r="BV223" s="167"/>
      <c r="BW223" s="83">
        <f t="shared" si="148"/>
        <v>0</v>
      </c>
      <c r="BX223" s="154"/>
      <c r="BY223" s="167"/>
      <c r="BZ223" s="83">
        <f t="shared" si="149"/>
        <v>0</v>
      </c>
      <c r="CA223" s="154"/>
      <c r="CB223" s="167"/>
      <c r="CC223" s="83">
        <f t="shared" si="150"/>
        <v>0</v>
      </c>
      <c r="CD223" s="154"/>
      <c r="CE223" s="167"/>
      <c r="CF223" s="83">
        <f t="shared" si="151"/>
        <v>0</v>
      </c>
      <c r="CG223" s="154"/>
      <c r="CH223" s="167"/>
      <c r="CI223" s="83">
        <f t="shared" si="152"/>
        <v>0</v>
      </c>
      <c r="CJ223" s="154"/>
      <c r="CK223" s="167"/>
      <c r="CL223" s="83">
        <f t="shared" si="153"/>
        <v>0</v>
      </c>
      <c r="CM223" s="154"/>
      <c r="CN223" s="167"/>
      <c r="CO223" s="83">
        <f t="shared" si="154"/>
        <v>0</v>
      </c>
      <c r="CP223" s="154"/>
      <c r="CQ223" s="167"/>
      <c r="CR223" s="83">
        <f t="shared" si="155"/>
        <v>0</v>
      </c>
      <c r="CS223" s="154"/>
      <c r="CT223" s="167"/>
      <c r="CU223" s="83">
        <f t="shared" si="156"/>
        <v>0</v>
      </c>
    </row>
    <row r="224" spans="1:99" ht="12.75" hidden="1" customHeight="1">
      <c r="A224" s="1">
        <f t="shared" si="157"/>
        <v>25</v>
      </c>
      <c r="B224" s="220"/>
      <c r="C224" s="79" t="e">
        <f t="shared" si="128"/>
        <v>#N/A</v>
      </c>
      <c r="E224" s="95"/>
      <c r="F224" s="149"/>
      <c r="G224" s="111"/>
      <c r="H224" s="108"/>
      <c r="J224" s="223"/>
      <c r="P224" s="149"/>
      <c r="Q224" s="160"/>
      <c r="R224" s="80">
        <f t="shared" si="129"/>
        <v>0</v>
      </c>
      <c r="S224" s="149"/>
      <c r="T224" s="160"/>
      <c r="U224" s="80">
        <f t="shared" si="130"/>
        <v>0</v>
      </c>
      <c r="V224" s="149"/>
      <c r="W224" s="160"/>
      <c r="X224" s="80">
        <f t="shared" si="131"/>
        <v>0</v>
      </c>
      <c r="Y224" s="149"/>
      <c r="Z224" s="160"/>
      <c r="AA224" s="80">
        <f t="shared" si="132"/>
        <v>0</v>
      </c>
      <c r="AB224" s="149"/>
      <c r="AC224" s="160"/>
      <c r="AD224" s="80">
        <f t="shared" si="133"/>
        <v>0</v>
      </c>
      <c r="AE224" s="149"/>
      <c r="AF224" s="160"/>
      <c r="AG224" s="80">
        <f t="shared" si="134"/>
        <v>0</v>
      </c>
      <c r="AH224" s="149"/>
      <c r="AI224" s="160"/>
      <c r="AJ224" s="80">
        <f t="shared" si="135"/>
        <v>0</v>
      </c>
      <c r="AK224" s="149"/>
      <c r="AL224" s="160"/>
      <c r="AM224" s="80">
        <f t="shared" si="136"/>
        <v>0</v>
      </c>
      <c r="AN224" s="149"/>
      <c r="AO224" s="160"/>
      <c r="AP224" s="80">
        <f t="shared" si="137"/>
        <v>0</v>
      </c>
      <c r="AQ224" s="149"/>
      <c r="AR224" s="160"/>
      <c r="AS224" s="80">
        <f t="shared" si="138"/>
        <v>0</v>
      </c>
      <c r="AT224" s="149"/>
      <c r="AU224" s="160"/>
      <c r="AV224" s="80">
        <f t="shared" si="139"/>
        <v>0</v>
      </c>
      <c r="AW224" s="149"/>
      <c r="AX224" s="160"/>
      <c r="AY224" s="80">
        <f t="shared" si="140"/>
        <v>0</v>
      </c>
      <c r="AZ224" s="149"/>
      <c r="BA224" s="160"/>
      <c r="BB224" s="80">
        <f t="shared" si="141"/>
        <v>0</v>
      </c>
      <c r="BC224" s="149"/>
      <c r="BD224" s="160"/>
      <c r="BE224" s="80">
        <f t="shared" si="142"/>
        <v>0</v>
      </c>
      <c r="BF224" s="149"/>
      <c r="BG224" s="160"/>
      <c r="BH224" s="80">
        <f t="shared" si="143"/>
        <v>0</v>
      </c>
      <c r="BI224" s="149"/>
      <c r="BJ224" s="160"/>
      <c r="BK224" s="80">
        <f t="shared" si="144"/>
        <v>0</v>
      </c>
      <c r="BL224" s="149"/>
      <c r="BM224" s="160"/>
      <c r="BN224" s="80">
        <f t="shared" si="145"/>
        <v>0</v>
      </c>
      <c r="BO224" s="149"/>
      <c r="BP224" s="160"/>
      <c r="BQ224" s="80">
        <f t="shared" si="146"/>
        <v>0</v>
      </c>
      <c r="BR224" s="149"/>
      <c r="BS224" s="160"/>
      <c r="BT224" s="80">
        <f t="shared" si="147"/>
        <v>0</v>
      </c>
      <c r="BU224" s="149"/>
      <c r="BV224" s="160"/>
      <c r="BW224" s="80">
        <f t="shared" si="148"/>
        <v>0</v>
      </c>
      <c r="BX224" s="149"/>
      <c r="BY224" s="160"/>
      <c r="BZ224" s="80">
        <f t="shared" si="149"/>
        <v>0</v>
      </c>
      <c r="CA224" s="149"/>
      <c r="CB224" s="160"/>
      <c r="CC224" s="80">
        <f t="shared" si="150"/>
        <v>0</v>
      </c>
      <c r="CD224" s="149"/>
      <c r="CE224" s="160"/>
      <c r="CF224" s="80">
        <f t="shared" si="151"/>
        <v>0</v>
      </c>
      <c r="CG224" s="149"/>
      <c r="CH224" s="160"/>
      <c r="CI224" s="80">
        <f t="shared" si="152"/>
        <v>0</v>
      </c>
      <c r="CJ224" s="149"/>
      <c r="CK224" s="160"/>
      <c r="CL224" s="80">
        <f t="shared" si="153"/>
        <v>0</v>
      </c>
      <c r="CM224" s="149"/>
      <c r="CN224" s="160"/>
      <c r="CO224" s="80">
        <f t="shared" si="154"/>
        <v>0</v>
      </c>
      <c r="CP224" s="149"/>
      <c r="CQ224" s="160"/>
      <c r="CR224" s="80">
        <f t="shared" si="155"/>
        <v>0</v>
      </c>
      <c r="CS224" s="149"/>
      <c r="CT224" s="160"/>
      <c r="CU224" s="80">
        <f t="shared" si="156"/>
        <v>0</v>
      </c>
    </row>
    <row r="225" spans="1:99" ht="12.75" hidden="1" customHeight="1">
      <c r="A225" s="1">
        <f t="shared" si="157"/>
        <v>25</v>
      </c>
      <c r="B225" s="220"/>
      <c r="C225" s="81" t="e">
        <f t="shared" si="128"/>
        <v>#N/A</v>
      </c>
      <c r="D225" s="106"/>
      <c r="E225" s="96"/>
      <c r="F225" s="154"/>
      <c r="G225" s="112"/>
      <c r="H225" s="109"/>
      <c r="I225" s="82"/>
      <c r="J225" s="223"/>
      <c r="P225" s="154"/>
      <c r="Q225" s="167"/>
      <c r="R225" s="83">
        <f t="shared" si="129"/>
        <v>0</v>
      </c>
      <c r="S225" s="154"/>
      <c r="T225" s="167"/>
      <c r="U225" s="83">
        <f t="shared" si="130"/>
        <v>0</v>
      </c>
      <c r="V225" s="154"/>
      <c r="W225" s="167"/>
      <c r="X225" s="83">
        <f t="shared" si="131"/>
        <v>0</v>
      </c>
      <c r="Y225" s="154"/>
      <c r="Z225" s="167"/>
      <c r="AA225" s="83">
        <f t="shared" si="132"/>
        <v>0</v>
      </c>
      <c r="AB225" s="154"/>
      <c r="AC225" s="167"/>
      <c r="AD225" s="83">
        <f t="shared" si="133"/>
        <v>0</v>
      </c>
      <c r="AE225" s="154"/>
      <c r="AF225" s="167"/>
      <c r="AG225" s="83">
        <f t="shared" si="134"/>
        <v>0</v>
      </c>
      <c r="AH225" s="154"/>
      <c r="AI225" s="167"/>
      <c r="AJ225" s="83">
        <f t="shared" si="135"/>
        <v>0</v>
      </c>
      <c r="AK225" s="154"/>
      <c r="AL225" s="167"/>
      <c r="AM225" s="83">
        <f t="shared" si="136"/>
        <v>0</v>
      </c>
      <c r="AN225" s="154"/>
      <c r="AO225" s="167"/>
      <c r="AP225" s="83">
        <f t="shared" si="137"/>
        <v>0</v>
      </c>
      <c r="AQ225" s="154"/>
      <c r="AR225" s="167"/>
      <c r="AS225" s="83">
        <f t="shared" si="138"/>
        <v>0</v>
      </c>
      <c r="AT225" s="154"/>
      <c r="AU225" s="167"/>
      <c r="AV225" s="83">
        <f t="shared" si="139"/>
        <v>0</v>
      </c>
      <c r="AW225" s="154"/>
      <c r="AX225" s="167"/>
      <c r="AY225" s="83">
        <f t="shared" si="140"/>
        <v>0</v>
      </c>
      <c r="AZ225" s="154"/>
      <c r="BA225" s="167"/>
      <c r="BB225" s="83">
        <f t="shared" si="141"/>
        <v>0</v>
      </c>
      <c r="BC225" s="154"/>
      <c r="BD225" s="167"/>
      <c r="BE225" s="83">
        <f t="shared" si="142"/>
        <v>0</v>
      </c>
      <c r="BF225" s="154"/>
      <c r="BG225" s="167"/>
      <c r="BH225" s="83">
        <f t="shared" si="143"/>
        <v>0</v>
      </c>
      <c r="BI225" s="154"/>
      <c r="BJ225" s="167"/>
      <c r="BK225" s="83">
        <f t="shared" si="144"/>
        <v>0</v>
      </c>
      <c r="BL225" s="154"/>
      <c r="BM225" s="167"/>
      <c r="BN225" s="83">
        <f t="shared" si="145"/>
        <v>0</v>
      </c>
      <c r="BO225" s="154"/>
      <c r="BP225" s="167"/>
      <c r="BQ225" s="83">
        <f t="shared" si="146"/>
        <v>0</v>
      </c>
      <c r="BR225" s="154"/>
      <c r="BS225" s="167"/>
      <c r="BT225" s="83">
        <f t="shared" si="147"/>
        <v>0</v>
      </c>
      <c r="BU225" s="154"/>
      <c r="BV225" s="167"/>
      <c r="BW225" s="83">
        <f t="shared" si="148"/>
        <v>0</v>
      </c>
      <c r="BX225" s="154"/>
      <c r="BY225" s="167"/>
      <c r="BZ225" s="83">
        <f t="shared" si="149"/>
        <v>0</v>
      </c>
      <c r="CA225" s="154"/>
      <c r="CB225" s="167"/>
      <c r="CC225" s="83">
        <f t="shared" si="150"/>
        <v>0</v>
      </c>
      <c r="CD225" s="154"/>
      <c r="CE225" s="167"/>
      <c r="CF225" s="83">
        <f t="shared" si="151"/>
        <v>0</v>
      </c>
      <c r="CG225" s="154"/>
      <c r="CH225" s="167"/>
      <c r="CI225" s="83">
        <f t="shared" si="152"/>
        <v>0</v>
      </c>
      <c r="CJ225" s="154"/>
      <c r="CK225" s="167"/>
      <c r="CL225" s="83">
        <f t="shared" si="153"/>
        <v>0</v>
      </c>
      <c r="CM225" s="154"/>
      <c r="CN225" s="167"/>
      <c r="CO225" s="83">
        <f t="shared" si="154"/>
        <v>0</v>
      </c>
      <c r="CP225" s="154"/>
      <c r="CQ225" s="167"/>
      <c r="CR225" s="83">
        <f t="shared" si="155"/>
        <v>0</v>
      </c>
      <c r="CS225" s="154"/>
      <c r="CT225" s="167"/>
      <c r="CU225" s="83">
        <f t="shared" si="156"/>
        <v>0</v>
      </c>
    </row>
    <row r="226" spans="1:99" ht="12.75" hidden="1" customHeight="1">
      <c r="A226" s="1">
        <f t="shared" si="157"/>
        <v>25</v>
      </c>
      <c r="B226" s="220"/>
      <c r="C226" s="79" t="e">
        <f t="shared" si="128"/>
        <v>#N/A</v>
      </c>
      <c r="E226" s="95"/>
      <c r="F226" s="149"/>
      <c r="G226" s="111"/>
      <c r="H226" s="108"/>
      <c r="J226" s="223"/>
      <c r="P226" s="149"/>
      <c r="Q226" s="160"/>
      <c r="R226" s="80">
        <f t="shared" si="129"/>
        <v>0</v>
      </c>
      <c r="S226" s="149"/>
      <c r="T226" s="160"/>
      <c r="U226" s="80">
        <f t="shared" si="130"/>
        <v>0</v>
      </c>
      <c r="V226" s="149"/>
      <c r="W226" s="160"/>
      <c r="X226" s="80">
        <f t="shared" si="131"/>
        <v>0</v>
      </c>
      <c r="Y226" s="149"/>
      <c r="Z226" s="160"/>
      <c r="AA226" s="80">
        <f t="shared" si="132"/>
        <v>0</v>
      </c>
      <c r="AB226" s="149"/>
      <c r="AC226" s="160"/>
      <c r="AD226" s="80">
        <f t="shared" si="133"/>
        <v>0</v>
      </c>
      <c r="AE226" s="149"/>
      <c r="AF226" s="160"/>
      <c r="AG226" s="80">
        <f t="shared" si="134"/>
        <v>0</v>
      </c>
      <c r="AH226" s="149"/>
      <c r="AI226" s="160"/>
      <c r="AJ226" s="80">
        <f t="shared" si="135"/>
        <v>0</v>
      </c>
      <c r="AK226" s="149"/>
      <c r="AL226" s="160"/>
      <c r="AM226" s="80">
        <f t="shared" si="136"/>
        <v>0</v>
      </c>
      <c r="AN226" s="149"/>
      <c r="AO226" s="160"/>
      <c r="AP226" s="80">
        <f t="shared" si="137"/>
        <v>0</v>
      </c>
      <c r="AQ226" s="149"/>
      <c r="AR226" s="160"/>
      <c r="AS226" s="80">
        <f t="shared" si="138"/>
        <v>0</v>
      </c>
      <c r="AT226" s="149"/>
      <c r="AU226" s="160"/>
      <c r="AV226" s="80">
        <f t="shared" si="139"/>
        <v>0</v>
      </c>
      <c r="AW226" s="149"/>
      <c r="AX226" s="160"/>
      <c r="AY226" s="80">
        <f t="shared" si="140"/>
        <v>0</v>
      </c>
      <c r="AZ226" s="149"/>
      <c r="BA226" s="160"/>
      <c r="BB226" s="80">
        <f t="shared" si="141"/>
        <v>0</v>
      </c>
      <c r="BC226" s="149"/>
      <c r="BD226" s="160"/>
      <c r="BE226" s="80">
        <f t="shared" si="142"/>
        <v>0</v>
      </c>
      <c r="BF226" s="149"/>
      <c r="BG226" s="160"/>
      <c r="BH226" s="80">
        <f t="shared" si="143"/>
        <v>0</v>
      </c>
      <c r="BI226" s="149"/>
      <c r="BJ226" s="160"/>
      <c r="BK226" s="80">
        <f t="shared" si="144"/>
        <v>0</v>
      </c>
      <c r="BL226" s="149"/>
      <c r="BM226" s="160"/>
      <c r="BN226" s="80">
        <f t="shared" si="145"/>
        <v>0</v>
      </c>
      <c r="BO226" s="149"/>
      <c r="BP226" s="160"/>
      <c r="BQ226" s="80">
        <f t="shared" si="146"/>
        <v>0</v>
      </c>
      <c r="BR226" s="149"/>
      <c r="BS226" s="160"/>
      <c r="BT226" s="80">
        <f t="shared" si="147"/>
        <v>0</v>
      </c>
      <c r="BU226" s="149"/>
      <c r="BV226" s="160"/>
      <c r="BW226" s="80">
        <f t="shared" si="148"/>
        <v>0</v>
      </c>
      <c r="BX226" s="149"/>
      <c r="BY226" s="160"/>
      <c r="BZ226" s="80">
        <f t="shared" si="149"/>
        <v>0</v>
      </c>
      <c r="CA226" s="149"/>
      <c r="CB226" s="160"/>
      <c r="CC226" s="80">
        <f t="shared" si="150"/>
        <v>0</v>
      </c>
      <c r="CD226" s="149"/>
      <c r="CE226" s="160"/>
      <c r="CF226" s="80">
        <f t="shared" si="151"/>
        <v>0</v>
      </c>
      <c r="CG226" s="149"/>
      <c r="CH226" s="160"/>
      <c r="CI226" s="80">
        <f t="shared" si="152"/>
        <v>0</v>
      </c>
      <c r="CJ226" s="149"/>
      <c r="CK226" s="160"/>
      <c r="CL226" s="80">
        <f t="shared" si="153"/>
        <v>0</v>
      </c>
      <c r="CM226" s="149"/>
      <c r="CN226" s="160"/>
      <c r="CO226" s="80">
        <f t="shared" si="154"/>
        <v>0</v>
      </c>
      <c r="CP226" s="149"/>
      <c r="CQ226" s="160"/>
      <c r="CR226" s="80">
        <f t="shared" si="155"/>
        <v>0</v>
      </c>
      <c r="CS226" s="149"/>
      <c r="CT226" s="160"/>
      <c r="CU226" s="80">
        <f t="shared" si="156"/>
        <v>0</v>
      </c>
    </row>
    <row r="227" spans="1:99" ht="13.5" hidden="1" customHeight="1">
      <c r="A227" s="1">
        <f t="shared" si="157"/>
        <v>25</v>
      </c>
      <c r="B227" s="221"/>
      <c r="C227" s="84" t="e">
        <f t="shared" si="128"/>
        <v>#N/A</v>
      </c>
      <c r="D227" s="107"/>
      <c r="E227" s="97"/>
      <c r="F227" s="147"/>
      <c r="G227" s="113"/>
      <c r="H227" s="110"/>
      <c r="I227" s="85"/>
      <c r="J227" s="224"/>
      <c r="K227" s="86"/>
      <c r="L227" s="86"/>
      <c r="M227" s="86"/>
      <c r="N227" s="86"/>
      <c r="O227" s="86"/>
      <c r="P227" s="147"/>
      <c r="Q227" s="101"/>
      <c r="R227" s="87">
        <f t="shared" si="129"/>
        <v>0</v>
      </c>
      <c r="S227" s="147"/>
      <c r="T227" s="101"/>
      <c r="U227" s="87">
        <f t="shared" si="130"/>
        <v>0</v>
      </c>
      <c r="V227" s="147"/>
      <c r="W227" s="101"/>
      <c r="X227" s="87">
        <f t="shared" si="131"/>
        <v>0</v>
      </c>
      <c r="Y227" s="147"/>
      <c r="Z227" s="101"/>
      <c r="AA227" s="87">
        <f t="shared" si="132"/>
        <v>0</v>
      </c>
      <c r="AB227" s="147"/>
      <c r="AC227" s="101"/>
      <c r="AD227" s="87">
        <f t="shared" si="133"/>
        <v>0</v>
      </c>
      <c r="AE227" s="147"/>
      <c r="AF227" s="101"/>
      <c r="AG227" s="87">
        <f t="shared" si="134"/>
        <v>0</v>
      </c>
      <c r="AH227" s="147"/>
      <c r="AI227" s="101"/>
      <c r="AJ227" s="87">
        <f t="shared" si="135"/>
        <v>0</v>
      </c>
      <c r="AK227" s="147"/>
      <c r="AL227" s="101"/>
      <c r="AM227" s="87">
        <f t="shared" si="136"/>
        <v>0</v>
      </c>
      <c r="AN227" s="147"/>
      <c r="AO227" s="101"/>
      <c r="AP227" s="87">
        <f t="shared" si="137"/>
        <v>0</v>
      </c>
      <c r="AQ227" s="147"/>
      <c r="AR227" s="101"/>
      <c r="AS227" s="87">
        <f t="shared" si="138"/>
        <v>0</v>
      </c>
      <c r="AT227" s="147"/>
      <c r="AU227" s="101"/>
      <c r="AV227" s="87">
        <f t="shared" si="139"/>
        <v>0</v>
      </c>
      <c r="AW227" s="147"/>
      <c r="AX227" s="101"/>
      <c r="AY227" s="87">
        <f t="shared" si="140"/>
        <v>0</v>
      </c>
      <c r="AZ227" s="147"/>
      <c r="BA227" s="101"/>
      <c r="BB227" s="87">
        <f t="shared" si="141"/>
        <v>0</v>
      </c>
      <c r="BC227" s="147"/>
      <c r="BD227" s="101"/>
      <c r="BE227" s="87">
        <f t="shared" si="142"/>
        <v>0</v>
      </c>
      <c r="BF227" s="147"/>
      <c r="BG227" s="101"/>
      <c r="BH227" s="87">
        <f t="shared" si="143"/>
        <v>0</v>
      </c>
      <c r="BI227" s="147"/>
      <c r="BJ227" s="101"/>
      <c r="BK227" s="87">
        <f t="shared" si="144"/>
        <v>0</v>
      </c>
      <c r="BL227" s="147"/>
      <c r="BM227" s="101"/>
      <c r="BN227" s="87">
        <f t="shared" si="145"/>
        <v>0</v>
      </c>
      <c r="BO227" s="147"/>
      <c r="BP227" s="101"/>
      <c r="BQ227" s="87">
        <f t="shared" si="146"/>
        <v>0</v>
      </c>
      <c r="BR227" s="147"/>
      <c r="BS227" s="101"/>
      <c r="BT227" s="87">
        <f t="shared" si="147"/>
        <v>0</v>
      </c>
      <c r="BU227" s="147"/>
      <c r="BV227" s="101"/>
      <c r="BW227" s="87">
        <f t="shared" si="148"/>
        <v>0</v>
      </c>
      <c r="BX227" s="147"/>
      <c r="BY227" s="101"/>
      <c r="BZ227" s="87">
        <f t="shared" si="149"/>
        <v>0</v>
      </c>
      <c r="CA227" s="147"/>
      <c r="CB227" s="101"/>
      <c r="CC227" s="87">
        <f t="shared" si="150"/>
        <v>0</v>
      </c>
      <c r="CD227" s="147"/>
      <c r="CE227" s="101"/>
      <c r="CF227" s="87">
        <f t="shared" si="151"/>
        <v>0</v>
      </c>
      <c r="CG227" s="147"/>
      <c r="CH227" s="101"/>
      <c r="CI227" s="87">
        <f t="shared" si="152"/>
        <v>0</v>
      </c>
      <c r="CJ227" s="147"/>
      <c r="CK227" s="101"/>
      <c r="CL227" s="87">
        <f t="shared" si="153"/>
        <v>0</v>
      </c>
      <c r="CM227" s="147"/>
      <c r="CN227" s="101"/>
      <c r="CO227" s="87">
        <f t="shared" si="154"/>
        <v>0</v>
      </c>
      <c r="CP227" s="147"/>
      <c r="CQ227" s="101"/>
      <c r="CR227" s="87">
        <f t="shared" si="155"/>
        <v>0</v>
      </c>
      <c r="CS227" s="147"/>
      <c r="CT227" s="101"/>
      <c r="CU227" s="87">
        <f t="shared" si="156"/>
        <v>0</v>
      </c>
    </row>
    <row r="228" spans="1:99" ht="12.75" hidden="1" customHeight="1">
      <c r="A228" s="1">
        <f t="shared" si="157"/>
        <v>26</v>
      </c>
      <c r="B228" s="219">
        <v>26</v>
      </c>
      <c r="C228" s="81" t="e">
        <f t="shared" si="128"/>
        <v>#N/A</v>
      </c>
      <c r="D228" s="117"/>
      <c r="E228" s="96"/>
      <c r="F228" s="154"/>
      <c r="G228" s="112"/>
      <c r="H228" s="109"/>
      <c r="I228" s="82"/>
      <c r="J228" s="227"/>
      <c r="P228" s="154"/>
      <c r="Q228" s="167"/>
      <c r="R228" s="83">
        <f t="shared" si="129"/>
        <v>0</v>
      </c>
      <c r="S228" s="154"/>
      <c r="T228" s="167"/>
      <c r="U228" s="83">
        <f t="shared" si="130"/>
        <v>0</v>
      </c>
      <c r="V228" s="154"/>
      <c r="W228" s="167"/>
      <c r="X228" s="83">
        <f t="shared" si="131"/>
        <v>0</v>
      </c>
      <c r="Y228" s="154"/>
      <c r="Z228" s="167"/>
      <c r="AA228" s="83">
        <f t="shared" si="132"/>
        <v>0</v>
      </c>
      <c r="AB228" s="154"/>
      <c r="AC228" s="167"/>
      <c r="AD228" s="83">
        <f t="shared" si="133"/>
        <v>0</v>
      </c>
      <c r="AE228" s="154"/>
      <c r="AF228" s="167"/>
      <c r="AG228" s="83">
        <f t="shared" si="134"/>
        <v>0</v>
      </c>
      <c r="AH228" s="154"/>
      <c r="AI228" s="167"/>
      <c r="AJ228" s="83">
        <f t="shared" si="135"/>
        <v>0</v>
      </c>
      <c r="AK228" s="154"/>
      <c r="AL228" s="167"/>
      <c r="AM228" s="83">
        <f t="shared" si="136"/>
        <v>0</v>
      </c>
      <c r="AN228" s="154"/>
      <c r="AO228" s="167"/>
      <c r="AP228" s="83">
        <f t="shared" si="137"/>
        <v>0</v>
      </c>
      <c r="AQ228" s="154"/>
      <c r="AR228" s="167"/>
      <c r="AS228" s="83">
        <f t="shared" si="138"/>
        <v>0</v>
      </c>
      <c r="AT228" s="154"/>
      <c r="AU228" s="167"/>
      <c r="AV228" s="83">
        <f t="shared" si="139"/>
        <v>0</v>
      </c>
      <c r="AW228" s="154"/>
      <c r="AX228" s="167"/>
      <c r="AY228" s="83">
        <f t="shared" si="140"/>
        <v>0</v>
      </c>
      <c r="AZ228" s="154"/>
      <c r="BA228" s="167"/>
      <c r="BB228" s="83">
        <f t="shared" si="141"/>
        <v>0</v>
      </c>
      <c r="BC228" s="154"/>
      <c r="BD228" s="167"/>
      <c r="BE228" s="83">
        <f t="shared" si="142"/>
        <v>0</v>
      </c>
      <c r="BF228" s="154"/>
      <c r="BG228" s="167"/>
      <c r="BH228" s="83">
        <f t="shared" si="143"/>
        <v>0</v>
      </c>
      <c r="BI228" s="154"/>
      <c r="BJ228" s="167"/>
      <c r="BK228" s="83">
        <f t="shared" si="144"/>
        <v>0</v>
      </c>
      <c r="BL228" s="154"/>
      <c r="BM228" s="167"/>
      <c r="BN228" s="83">
        <f t="shared" si="145"/>
        <v>0</v>
      </c>
      <c r="BO228" s="154"/>
      <c r="BP228" s="167"/>
      <c r="BQ228" s="83">
        <f t="shared" si="146"/>
        <v>0</v>
      </c>
      <c r="BR228" s="154"/>
      <c r="BS228" s="167"/>
      <c r="BT228" s="83">
        <f t="shared" si="147"/>
        <v>0</v>
      </c>
      <c r="BU228" s="154"/>
      <c r="BV228" s="167"/>
      <c r="BW228" s="83">
        <f t="shared" si="148"/>
        <v>0</v>
      </c>
      <c r="BX228" s="154"/>
      <c r="BY228" s="167"/>
      <c r="BZ228" s="83">
        <f t="shared" si="149"/>
        <v>0</v>
      </c>
      <c r="CA228" s="154"/>
      <c r="CB228" s="167"/>
      <c r="CC228" s="83">
        <f t="shared" si="150"/>
        <v>0</v>
      </c>
      <c r="CD228" s="154"/>
      <c r="CE228" s="167"/>
      <c r="CF228" s="83">
        <f t="shared" si="151"/>
        <v>0</v>
      </c>
      <c r="CG228" s="154"/>
      <c r="CH228" s="167"/>
      <c r="CI228" s="83">
        <f t="shared" si="152"/>
        <v>0</v>
      </c>
      <c r="CJ228" s="154"/>
      <c r="CK228" s="167"/>
      <c r="CL228" s="83">
        <f t="shared" si="153"/>
        <v>0</v>
      </c>
      <c r="CM228" s="154"/>
      <c r="CN228" s="167"/>
      <c r="CO228" s="83">
        <f t="shared" si="154"/>
        <v>0</v>
      </c>
      <c r="CP228" s="154"/>
      <c r="CQ228" s="167"/>
      <c r="CR228" s="83">
        <f t="shared" si="155"/>
        <v>0</v>
      </c>
      <c r="CS228" s="154"/>
      <c r="CT228" s="167"/>
      <c r="CU228" s="83">
        <f t="shared" si="156"/>
        <v>0</v>
      </c>
    </row>
    <row r="229" spans="1:99" ht="12.75" hidden="1" customHeight="1">
      <c r="A229" s="1">
        <f t="shared" si="157"/>
        <v>26</v>
      </c>
      <c r="B229" s="220"/>
      <c r="C229" s="79" t="e">
        <f t="shared" si="128"/>
        <v>#N/A</v>
      </c>
      <c r="E229" s="95"/>
      <c r="F229" s="149"/>
      <c r="G229" s="111"/>
      <c r="H229" s="108"/>
      <c r="J229" s="223"/>
      <c r="P229" s="149"/>
      <c r="Q229" s="160"/>
      <c r="R229" s="80">
        <f t="shared" si="129"/>
        <v>0</v>
      </c>
      <c r="S229" s="149"/>
      <c r="T229" s="160"/>
      <c r="U229" s="80">
        <f t="shared" si="130"/>
        <v>0</v>
      </c>
      <c r="V229" s="149"/>
      <c r="W229" s="160"/>
      <c r="X229" s="80">
        <f t="shared" si="131"/>
        <v>0</v>
      </c>
      <c r="Y229" s="149"/>
      <c r="Z229" s="160"/>
      <c r="AA229" s="80">
        <f t="shared" si="132"/>
        <v>0</v>
      </c>
      <c r="AB229" s="149"/>
      <c r="AC229" s="160"/>
      <c r="AD229" s="80">
        <f t="shared" si="133"/>
        <v>0</v>
      </c>
      <c r="AE229" s="149"/>
      <c r="AF229" s="160"/>
      <c r="AG229" s="80">
        <f t="shared" si="134"/>
        <v>0</v>
      </c>
      <c r="AH229" s="149"/>
      <c r="AI229" s="160"/>
      <c r="AJ229" s="80">
        <f t="shared" si="135"/>
        <v>0</v>
      </c>
      <c r="AK229" s="149"/>
      <c r="AL229" s="160"/>
      <c r="AM229" s="80">
        <f t="shared" si="136"/>
        <v>0</v>
      </c>
      <c r="AN229" s="149"/>
      <c r="AO229" s="160"/>
      <c r="AP229" s="80">
        <f t="shared" si="137"/>
        <v>0</v>
      </c>
      <c r="AQ229" s="149"/>
      <c r="AR229" s="160"/>
      <c r="AS229" s="80">
        <f t="shared" si="138"/>
        <v>0</v>
      </c>
      <c r="AT229" s="149"/>
      <c r="AU229" s="160"/>
      <c r="AV229" s="80">
        <f t="shared" si="139"/>
        <v>0</v>
      </c>
      <c r="AW229" s="149"/>
      <c r="AX229" s="160"/>
      <c r="AY229" s="80">
        <f t="shared" si="140"/>
        <v>0</v>
      </c>
      <c r="AZ229" s="149"/>
      <c r="BA229" s="160"/>
      <c r="BB229" s="80">
        <f t="shared" si="141"/>
        <v>0</v>
      </c>
      <c r="BC229" s="149"/>
      <c r="BD229" s="160"/>
      <c r="BE229" s="80">
        <f t="shared" si="142"/>
        <v>0</v>
      </c>
      <c r="BF229" s="149"/>
      <c r="BG229" s="160"/>
      <c r="BH229" s="80">
        <f t="shared" si="143"/>
        <v>0</v>
      </c>
      <c r="BI229" s="149"/>
      <c r="BJ229" s="160"/>
      <c r="BK229" s="80">
        <f t="shared" si="144"/>
        <v>0</v>
      </c>
      <c r="BL229" s="149"/>
      <c r="BM229" s="160"/>
      <c r="BN229" s="80">
        <f t="shared" si="145"/>
        <v>0</v>
      </c>
      <c r="BO229" s="149"/>
      <c r="BP229" s="160"/>
      <c r="BQ229" s="80">
        <f t="shared" si="146"/>
        <v>0</v>
      </c>
      <c r="BR229" s="149"/>
      <c r="BS229" s="160"/>
      <c r="BT229" s="80">
        <f t="shared" si="147"/>
        <v>0</v>
      </c>
      <c r="BU229" s="149"/>
      <c r="BV229" s="160"/>
      <c r="BW229" s="80">
        <f t="shared" si="148"/>
        <v>0</v>
      </c>
      <c r="BX229" s="149"/>
      <c r="BY229" s="160"/>
      <c r="BZ229" s="80">
        <f t="shared" si="149"/>
        <v>0</v>
      </c>
      <c r="CA229" s="149"/>
      <c r="CB229" s="160"/>
      <c r="CC229" s="80">
        <f t="shared" si="150"/>
        <v>0</v>
      </c>
      <c r="CD229" s="149"/>
      <c r="CE229" s="160"/>
      <c r="CF229" s="80">
        <f t="shared" si="151"/>
        <v>0</v>
      </c>
      <c r="CG229" s="149"/>
      <c r="CH229" s="160"/>
      <c r="CI229" s="80">
        <f t="shared" si="152"/>
        <v>0</v>
      </c>
      <c r="CJ229" s="149"/>
      <c r="CK229" s="160"/>
      <c r="CL229" s="80">
        <f t="shared" si="153"/>
        <v>0</v>
      </c>
      <c r="CM229" s="149"/>
      <c r="CN229" s="160"/>
      <c r="CO229" s="80">
        <f t="shared" si="154"/>
        <v>0</v>
      </c>
      <c r="CP229" s="149"/>
      <c r="CQ229" s="160"/>
      <c r="CR229" s="80">
        <f t="shared" si="155"/>
        <v>0</v>
      </c>
      <c r="CS229" s="149"/>
      <c r="CT229" s="160"/>
      <c r="CU229" s="80">
        <f t="shared" si="156"/>
        <v>0</v>
      </c>
    </row>
    <row r="230" spans="1:99" ht="12.75" hidden="1" customHeight="1">
      <c r="A230" s="1">
        <f t="shared" si="157"/>
        <v>26</v>
      </c>
      <c r="B230" s="220"/>
      <c r="C230" s="81" t="e">
        <f t="shared" si="128"/>
        <v>#N/A</v>
      </c>
      <c r="D230" s="106"/>
      <c r="E230" s="96"/>
      <c r="F230" s="154"/>
      <c r="G230" s="112"/>
      <c r="H230" s="109"/>
      <c r="I230" s="82"/>
      <c r="J230" s="223"/>
      <c r="P230" s="154"/>
      <c r="Q230" s="167"/>
      <c r="R230" s="83">
        <f t="shared" si="129"/>
        <v>0</v>
      </c>
      <c r="S230" s="154"/>
      <c r="T230" s="167"/>
      <c r="U230" s="83">
        <f t="shared" si="130"/>
        <v>0</v>
      </c>
      <c r="V230" s="154"/>
      <c r="W230" s="167"/>
      <c r="X230" s="83">
        <f t="shared" si="131"/>
        <v>0</v>
      </c>
      <c r="Y230" s="154"/>
      <c r="Z230" s="167"/>
      <c r="AA230" s="83">
        <f t="shared" si="132"/>
        <v>0</v>
      </c>
      <c r="AB230" s="154"/>
      <c r="AC230" s="167"/>
      <c r="AD230" s="83">
        <f t="shared" si="133"/>
        <v>0</v>
      </c>
      <c r="AE230" s="154"/>
      <c r="AF230" s="167"/>
      <c r="AG230" s="83">
        <f t="shared" si="134"/>
        <v>0</v>
      </c>
      <c r="AH230" s="154"/>
      <c r="AI230" s="167"/>
      <c r="AJ230" s="83">
        <f t="shared" si="135"/>
        <v>0</v>
      </c>
      <c r="AK230" s="154"/>
      <c r="AL230" s="167"/>
      <c r="AM230" s="83">
        <f t="shared" si="136"/>
        <v>0</v>
      </c>
      <c r="AN230" s="154"/>
      <c r="AO230" s="167"/>
      <c r="AP230" s="83">
        <f t="shared" si="137"/>
        <v>0</v>
      </c>
      <c r="AQ230" s="154"/>
      <c r="AR230" s="167"/>
      <c r="AS230" s="83">
        <f t="shared" si="138"/>
        <v>0</v>
      </c>
      <c r="AT230" s="154"/>
      <c r="AU230" s="167"/>
      <c r="AV230" s="83">
        <f t="shared" si="139"/>
        <v>0</v>
      </c>
      <c r="AW230" s="154"/>
      <c r="AX230" s="167"/>
      <c r="AY230" s="83">
        <f t="shared" si="140"/>
        <v>0</v>
      </c>
      <c r="AZ230" s="154"/>
      <c r="BA230" s="167"/>
      <c r="BB230" s="83">
        <f t="shared" si="141"/>
        <v>0</v>
      </c>
      <c r="BC230" s="154"/>
      <c r="BD230" s="167"/>
      <c r="BE230" s="83">
        <f t="shared" si="142"/>
        <v>0</v>
      </c>
      <c r="BF230" s="154"/>
      <c r="BG230" s="167"/>
      <c r="BH230" s="83">
        <f t="shared" si="143"/>
        <v>0</v>
      </c>
      <c r="BI230" s="154"/>
      <c r="BJ230" s="167"/>
      <c r="BK230" s="83">
        <f t="shared" si="144"/>
        <v>0</v>
      </c>
      <c r="BL230" s="154"/>
      <c r="BM230" s="167"/>
      <c r="BN230" s="83">
        <f t="shared" si="145"/>
        <v>0</v>
      </c>
      <c r="BO230" s="154"/>
      <c r="BP230" s="167"/>
      <c r="BQ230" s="83">
        <f t="shared" si="146"/>
        <v>0</v>
      </c>
      <c r="BR230" s="154"/>
      <c r="BS230" s="167"/>
      <c r="BT230" s="83">
        <f t="shared" si="147"/>
        <v>0</v>
      </c>
      <c r="BU230" s="154"/>
      <c r="BV230" s="167"/>
      <c r="BW230" s="83">
        <f t="shared" si="148"/>
        <v>0</v>
      </c>
      <c r="BX230" s="154"/>
      <c r="BY230" s="167"/>
      <c r="BZ230" s="83">
        <f t="shared" si="149"/>
        <v>0</v>
      </c>
      <c r="CA230" s="154"/>
      <c r="CB230" s="167"/>
      <c r="CC230" s="83">
        <f t="shared" si="150"/>
        <v>0</v>
      </c>
      <c r="CD230" s="154"/>
      <c r="CE230" s="167"/>
      <c r="CF230" s="83">
        <f t="shared" si="151"/>
        <v>0</v>
      </c>
      <c r="CG230" s="154"/>
      <c r="CH230" s="167"/>
      <c r="CI230" s="83">
        <f t="shared" si="152"/>
        <v>0</v>
      </c>
      <c r="CJ230" s="154"/>
      <c r="CK230" s="167"/>
      <c r="CL230" s="83">
        <f t="shared" si="153"/>
        <v>0</v>
      </c>
      <c r="CM230" s="154"/>
      <c r="CN230" s="167"/>
      <c r="CO230" s="83">
        <f t="shared" si="154"/>
        <v>0</v>
      </c>
      <c r="CP230" s="154"/>
      <c r="CQ230" s="167"/>
      <c r="CR230" s="83">
        <f t="shared" si="155"/>
        <v>0</v>
      </c>
      <c r="CS230" s="154"/>
      <c r="CT230" s="167"/>
      <c r="CU230" s="83">
        <f t="shared" si="156"/>
        <v>0</v>
      </c>
    </row>
    <row r="231" spans="1:99" ht="12.75" hidden="1" customHeight="1">
      <c r="A231" s="1">
        <f t="shared" si="157"/>
        <v>26</v>
      </c>
      <c r="B231" s="220"/>
      <c r="C231" s="79" t="e">
        <f t="shared" si="128"/>
        <v>#N/A</v>
      </c>
      <c r="E231" s="95"/>
      <c r="F231" s="149"/>
      <c r="G231" s="111"/>
      <c r="H231" s="108"/>
      <c r="J231" s="223"/>
      <c r="P231" s="149"/>
      <c r="Q231" s="160"/>
      <c r="R231" s="80">
        <f t="shared" si="129"/>
        <v>0</v>
      </c>
      <c r="S231" s="149"/>
      <c r="T231" s="160"/>
      <c r="U231" s="80">
        <f t="shared" si="130"/>
        <v>0</v>
      </c>
      <c r="V231" s="149"/>
      <c r="W231" s="160"/>
      <c r="X231" s="80">
        <f t="shared" si="131"/>
        <v>0</v>
      </c>
      <c r="Y231" s="149"/>
      <c r="Z231" s="160"/>
      <c r="AA231" s="80">
        <f t="shared" si="132"/>
        <v>0</v>
      </c>
      <c r="AB231" s="149"/>
      <c r="AC231" s="160"/>
      <c r="AD231" s="80">
        <f t="shared" si="133"/>
        <v>0</v>
      </c>
      <c r="AE231" s="149"/>
      <c r="AF231" s="160"/>
      <c r="AG231" s="80">
        <f t="shared" si="134"/>
        <v>0</v>
      </c>
      <c r="AH231" s="149"/>
      <c r="AI231" s="160"/>
      <c r="AJ231" s="80">
        <f t="shared" si="135"/>
        <v>0</v>
      </c>
      <c r="AK231" s="149"/>
      <c r="AL231" s="160"/>
      <c r="AM231" s="80">
        <f t="shared" si="136"/>
        <v>0</v>
      </c>
      <c r="AN231" s="149"/>
      <c r="AO231" s="160"/>
      <c r="AP231" s="80">
        <f t="shared" si="137"/>
        <v>0</v>
      </c>
      <c r="AQ231" s="149"/>
      <c r="AR231" s="160"/>
      <c r="AS231" s="80">
        <f t="shared" si="138"/>
        <v>0</v>
      </c>
      <c r="AT231" s="149"/>
      <c r="AU231" s="160"/>
      <c r="AV231" s="80">
        <f t="shared" si="139"/>
        <v>0</v>
      </c>
      <c r="AW231" s="149"/>
      <c r="AX231" s="160"/>
      <c r="AY231" s="80">
        <f t="shared" si="140"/>
        <v>0</v>
      </c>
      <c r="AZ231" s="149"/>
      <c r="BA231" s="160"/>
      <c r="BB231" s="80">
        <f t="shared" si="141"/>
        <v>0</v>
      </c>
      <c r="BC231" s="149"/>
      <c r="BD231" s="160"/>
      <c r="BE231" s="80">
        <f t="shared" si="142"/>
        <v>0</v>
      </c>
      <c r="BF231" s="149"/>
      <c r="BG231" s="160"/>
      <c r="BH231" s="80">
        <f t="shared" si="143"/>
        <v>0</v>
      </c>
      <c r="BI231" s="149"/>
      <c r="BJ231" s="160"/>
      <c r="BK231" s="80">
        <f t="shared" si="144"/>
        <v>0</v>
      </c>
      <c r="BL231" s="149"/>
      <c r="BM231" s="160"/>
      <c r="BN231" s="80">
        <f t="shared" si="145"/>
        <v>0</v>
      </c>
      <c r="BO231" s="149"/>
      <c r="BP231" s="160"/>
      <c r="BQ231" s="80">
        <f t="shared" si="146"/>
        <v>0</v>
      </c>
      <c r="BR231" s="149"/>
      <c r="BS231" s="160"/>
      <c r="BT231" s="80">
        <f t="shared" si="147"/>
        <v>0</v>
      </c>
      <c r="BU231" s="149"/>
      <c r="BV231" s="160"/>
      <c r="BW231" s="80">
        <f t="shared" si="148"/>
        <v>0</v>
      </c>
      <c r="BX231" s="149"/>
      <c r="BY231" s="160"/>
      <c r="BZ231" s="80">
        <f t="shared" si="149"/>
        <v>0</v>
      </c>
      <c r="CA231" s="149"/>
      <c r="CB231" s="160"/>
      <c r="CC231" s="80">
        <f t="shared" si="150"/>
        <v>0</v>
      </c>
      <c r="CD231" s="149"/>
      <c r="CE231" s="160"/>
      <c r="CF231" s="80">
        <f t="shared" si="151"/>
        <v>0</v>
      </c>
      <c r="CG231" s="149"/>
      <c r="CH231" s="160"/>
      <c r="CI231" s="80">
        <f t="shared" si="152"/>
        <v>0</v>
      </c>
      <c r="CJ231" s="149"/>
      <c r="CK231" s="160"/>
      <c r="CL231" s="80">
        <f t="shared" si="153"/>
        <v>0</v>
      </c>
      <c r="CM231" s="149"/>
      <c r="CN231" s="160"/>
      <c r="CO231" s="80">
        <f t="shared" si="154"/>
        <v>0</v>
      </c>
      <c r="CP231" s="149"/>
      <c r="CQ231" s="160"/>
      <c r="CR231" s="80">
        <f t="shared" si="155"/>
        <v>0</v>
      </c>
      <c r="CS231" s="149"/>
      <c r="CT231" s="160"/>
      <c r="CU231" s="80">
        <f t="shared" si="156"/>
        <v>0</v>
      </c>
    </row>
    <row r="232" spans="1:99" ht="12.75" hidden="1" customHeight="1">
      <c r="A232" s="1">
        <f t="shared" si="157"/>
        <v>26</v>
      </c>
      <c r="B232" s="220"/>
      <c r="C232" s="81" t="e">
        <f t="shared" si="128"/>
        <v>#N/A</v>
      </c>
      <c r="D232" s="106"/>
      <c r="E232" s="96"/>
      <c r="F232" s="154"/>
      <c r="G232" s="112"/>
      <c r="H232" s="109"/>
      <c r="I232" s="82"/>
      <c r="J232" s="223"/>
      <c r="P232" s="154"/>
      <c r="Q232" s="167"/>
      <c r="R232" s="83">
        <f t="shared" si="129"/>
        <v>0</v>
      </c>
      <c r="S232" s="154"/>
      <c r="T232" s="167"/>
      <c r="U232" s="83">
        <f t="shared" si="130"/>
        <v>0</v>
      </c>
      <c r="V232" s="154"/>
      <c r="W232" s="167"/>
      <c r="X232" s="83">
        <f t="shared" si="131"/>
        <v>0</v>
      </c>
      <c r="Y232" s="154"/>
      <c r="Z232" s="167"/>
      <c r="AA232" s="83">
        <f t="shared" si="132"/>
        <v>0</v>
      </c>
      <c r="AB232" s="154"/>
      <c r="AC232" s="167"/>
      <c r="AD232" s="83">
        <f t="shared" si="133"/>
        <v>0</v>
      </c>
      <c r="AE232" s="154"/>
      <c r="AF232" s="167"/>
      <c r="AG232" s="83">
        <f t="shared" si="134"/>
        <v>0</v>
      </c>
      <c r="AH232" s="154"/>
      <c r="AI232" s="167"/>
      <c r="AJ232" s="83">
        <f t="shared" si="135"/>
        <v>0</v>
      </c>
      <c r="AK232" s="154"/>
      <c r="AL232" s="167"/>
      <c r="AM232" s="83">
        <f t="shared" si="136"/>
        <v>0</v>
      </c>
      <c r="AN232" s="154"/>
      <c r="AO232" s="167"/>
      <c r="AP232" s="83">
        <f t="shared" si="137"/>
        <v>0</v>
      </c>
      <c r="AQ232" s="154"/>
      <c r="AR232" s="167"/>
      <c r="AS232" s="83">
        <f t="shared" si="138"/>
        <v>0</v>
      </c>
      <c r="AT232" s="154"/>
      <c r="AU232" s="167"/>
      <c r="AV232" s="83">
        <f t="shared" si="139"/>
        <v>0</v>
      </c>
      <c r="AW232" s="154"/>
      <c r="AX232" s="167"/>
      <c r="AY232" s="83">
        <f t="shared" si="140"/>
        <v>0</v>
      </c>
      <c r="AZ232" s="154"/>
      <c r="BA232" s="167"/>
      <c r="BB232" s="83">
        <f t="shared" si="141"/>
        <v>0</v>
      </c>
      <c r="BC232" s="154"/>
      <c r="BD232" s="167"/>
      <c r="BE232" s="83">
        <f t="shared" si="142"/>
        <v>0</v>
      </c>
      <c r="BF232" s="154"/>
      <c r="BG232" s="167"/>
      <c r="BH232" s="83">
        <f t="shared" si="143"/>
        <v>0</v>
      </c>
      <c r="BI232" s="154"/>
      <c r="BJ232" s="167"/>
      <c r="BK232" s="83">
        <f t="shared" si="144"/>
        <v>0</v>
      </c>
      <c r="BL232" s="154"/>
      <c r="BM232" s="167"/>
      <c r="BN232" s="83">
        <f t="shared" si="145"/>
        <v>0</v>
      </c>
      <c r="BO232" s="154"/>
      <c r="BP232" s="167"/>
      <c r="BQ232" s="83">
        <f t="shared" si="146"/>
        <v>0</v>
      </c>
      <c r="BR232" s="154"/>
      <c r="BS232" s="167"/>
      <c r="BT232" s="83">
        <f t="shared" si="147"/>
        <v>0</v>
      </c>
      <c r="BU232" s="154"/>
      <c r="BV232" s="167"/>
      <c r="BW232" s="83">
        <f t="shared" si="148"/>
        <v>0</v>
      </c>
      <c r="BX232" s="154"/>
      <c r="BY232" s="167"/>
      <c r="BZ232" s="83">
        <f t="shared" si="149"/>
        <v>0</v>
      </c>
      <c r="CA232" s="154"/>
      <c r="CB232" s="167"/>
      <c r="CC232" s="83">
        <f t="shared" si="150"/>
        <v>0</v>
      </c>
      <c r="CD232" s="154"/>
      <c r="CE232" s="167"/>
      <c r="CF232" s="83">
        <f t="shared" si="151"/>
        <v>0</v>
      </c>
      <c r="CG232" s="154"/>
      <c r="CH232" s="167"/>
      <c r="CI232" s="83">
        <f t="shared" si="152"/>
        <v>0</v>
      </c>
      <c r="CJ232" s="154"/>
      <c r="CK232" s="167"/>
      <c r="CL232" s="83">
        <f t="shared" si="153"/>
        <v>0</v>
      </c>
      <c r="CM232" s="154"/>
      <c r="CN232" s="167"/>
      <c r="CO232" s="83">
        <f t="shared" si="154"/>
        <v>0</v>
      </c>
      <c r="CP232" s="154"/>
      <c r="CQ232" s="167"/>
      <c r="CR232" s="83">
        <f t="shared" si="155"/>
        <v>0</v>
      </c>
      <c r="CS232" s="154"/>
      <c r="CT232" s="167"/>
      <c r="CU232" s="83">
        <f t="shared" si="156"/>
        <v>0</v>
      </c>
    </row>
    <row r="233" spans="1:99" ht="12.75" hidden="1" customHeight="1">
      <c r="A233" s="1">
        <f t="shared" si="157"/>
        <v>26</v>
      </c>
      <c r="B233" s="220"/>
      <c r="C233" s="79" t="e">
        <f t="shared" si="128"/>
        <v>#N/A</v>
      </c>
      <c r="E233" s="95"/>
      <c r="F233" s="149"/>
      <c r="G233" s="111"/>
      <c r="H233" s="108"/>
      <c r="J233" s="223"/>
      <c r="P233" s="149"/>
      <c r="Q233" s="160"/>
      <c r="R233" s="80">
        <f t="shared" si="129"/>
        <v>0</v>
      </c>
      <c r="S233" s="149"/>
      <c r="T233" s="160"/>
      <c r="U233" s="80">
        <f t="shared" si="130"/>
        <v>0</v>
      </c>
      <c r="V233" s="149"/>
      <c r="W233" s="160"/>
      <c r="X233" s="80">
        <f t="shared" si="131"/>
        <v>0</v>
      </c>
      <c r="Y233" s="149"/>
      <c r="Z233" s="160"/>
      <c r="AA233" s="80">
        <f t="shared" si="132"/>
        <v>0</v>
      </c>
      <c r="AB233" s="149"/>
      <c r="AC233" s="160"/>
      <c r="AD233" s="80">
        <f t="shared" si="133"/>
        <v>0</v>
      </c>
      <c r="AE233" s="149"/>
      <c r="AF233" s="160"/>
      <c r="AG233" s="80">
        <f t="shared" si="134"/>
        <v>0</v>
      </c>
      <c r="AH233" s="149"/>
      <c r="AI233" s="160"/>
      <c r="AJ233" s="80">
        <f t="shared" si="135"/>
        <v>0</v>
      </c>
      <c r="AK233" s="149"/>
      <c r="AL233" s="160"/>
      <c r="AM233" s="80">
        <f t="shared" si="136"/>
        <v>0</v>
      </c>
      <c r="AN233" s="149"/>
      <c r="AO233" s="160"/>
      <c r="AP233" s="80">
        <f t="shared" si="137"/>
        <v>0</v>
      </c>
      <c r="AQ233" s="149"/>
      <c r="AR233" s="160"/>
      <c r="AS233" s="80">
        <f t="shared" si="138"/>
        <v>0</v>
      </c>
      <c r="AT233" s="149"/>
      <c r="AU233" s="160"/>
      <c r="AV233" s="80">
        <f t="shared" si="139"/>
        <v>0</v>
      </c>
      <c r="AW233" s="149"/>
      <c r="AX233" s="160"/>
      <c r="AY233" s="80">
        <f t="shared" si="140"/>
        <v>0</v>
      </c>
      <c r="AZ233" s="149"/>
      <c r="BA233" s="160"/>
      <c r="BB233" s="80">
        <f t="shared" si="141"/>
        <v>0</v>
      </c>
      <c r="BC233" s="149"/>
      <c r="BD233" s="160"/>
      <c r="BE233" s="80">
        <f t="shared" si="142"/>
        <v>0</v>
      </c>
      <c r="BF233" s="149"/>
      <c r="BG233" s="160"/>
      <c r="BH233" s="80">
        <f t="shared" si="143"/>
        <v>0</v>
      </c>
      <c r="BI233" s="149"/>
      <c r="BJ233" s="160"/>
      <c r="BK233" s="80">
        <f t="shared" si="144"/>
        <v>0</v>
      </c>
      <c r="BL233" s="149"/>
      <c r="BM233" s="160"/>
      <c r="BN233" s="80">
        <f t="shared" si="145"/>
        <v>0</v>
      </c>
      <c r="BO233" s="149"/>
      <c r="BP233" s="160"/>
      <c r="BQ233" s="80">
        <f t="shared" si="146"/>
        <v>0</v>
      </c>
      <c r="BR233" s="149"/>
      <c r="BS233" s="160"/>
      <c r="BT233" s="80">
        <f t="shared" si="147"/>
        <v>0</v>
      </c>
      <c r="BU233" s="149"/>
      <c r="BV233" s="160"/>
      <c r="BW233" s="80">
        <f t="shared" si="148"/>
        <v>0</v>
      </c>
      <c r="BX233" s="149"/>
      <c r="BY233" s="160"/>
      <c r="BZ233" s="80">
        <f t="shared" si="149"/>
        <v>0</v>
      </c>
      <c r="CA233" s="149"/>
      <c r="CB233" s="160"/>
      <c r="CC233" s="80">
        <f t="shared" si="150"/>
        <v>0</v>
      </c>
      <c r="CD233" s="149"/>
      <c r="CE233" s="160"/>
      <c r="CF233" s="80">
        <f t="shared" si="151"/>
        <v>0</v>
      </c>
      <c r="CG233" s="149"/>
      <c r="CH233" s="160"/>
      <c r="CI233" s="80">
        <f t="shared" si="152"/>
        <v>0</v>
      </c>
      <c r="CJ233" s="149"/>
      <c r="CK233" s="160"/>
      <c r="CL233" s="80">
        <f t="shared" si="153"/>
        <v>0</v>
      </c>
      <c r="CM233" s="149"/>
      <c r="CN233" s="160"/>
      <c r="CO233" s="80">
        <f t="shared" si="154"/>
        <v>0</v>
      </c>
      <c r="CP233" s="149"/>
      <c r="CQ233" s="160"/>
      <c r="CR233" s="80">
        <f t="shared" si="155"/>
        <v>0</v>
      </c>
      <c r="CS233" s="149"/>
      <c r="CT233" s="160"/>
      <c r="CU233" s="80">
        <f t="shared" si="156"/>
        <v>0</v>
      </c>
    </row>
    <row r="234" spans="1:99" ht="12.75" hidden="1" customHeight="1">
      <c r="A234" s="1">
        <f t="shared" si="157"/>
        <v>26</v>
      </c>
      <c r="B234" s="220"/>
      <c r="C234" s="81" t="e">
        <f t="shared" si="128"/>
        <v>#N/A</v>
      </c>
      <c r="D234" s="106"/>
      <c r="E234" s="96"/>
      <c r="F234" s="154"/>
      <c r="G234" s="112"/>
      <c r="H234" s="109"/>
      <c r="I234" s="82"/>
      <c r="J234" s="223"/>
      <c r="P234" s="154"/>
      <c r="Q234" s="167"/>
      <c r="R234" s="83">
        <f t="shared" si="129"/>
        <v>0</v>
      </c>
      <c r="S234" s="154"/>
      <c r="T234" s="167"/>
      <c r="U234" s="83">
        <f t="shared" si="130"/>
        <v>0</v>
      </c>
      <c r="V234" s="154"/>
      <c r="W234" s="167"/>
      <c r="X234" s="83">
        <f t="shared" si="131"/>
        <v>0</v>
      </c>
      <c r="Y234" s="154"/>
      <c r="Z234" s="167"/>
      <c r="AA234" s="83">
        <f t="shared" si="132"/>
        <v>0</v>
      </c>
      <c r="AB234" s="154"/>
      <c r="AC234" s="167"/>
      <c r="AD234" s="83">
        <f t="shared" si="133"/>
        <v>0</v>
      </c>
      <c r="AE234" s="154"/>
      <c r="AF234" s="167"/>
      <c r="AG234" s="83">
        <f t="shared" si="134"/>
        <v>0</v>
      </c>
      <c r="AH234" s="154"/>
      <c r="AI234" s="167"/>
      <c r="AJ234" s="83">
        <f t="shared" si="135"/>
        <v>0</v>
      </c>
      <c r="AK234" s="154"/>
      <c r="AL234" s="167"/>
      <c r="AM234" s="83">
        <f t="shared" si="136"/>
        <v>0</v>
      </c>
      <c r="AN234" s="154"/>
      <c r="AO234" s="167"/>
      <c r="AP234" s="83">
        <f t="shared" si="137"/>
        <v>0</v>
      </c>
      <c r="AQ234" s="154"/>
      <c r="AR234" s="167"/>
      <c r="AS234" s="83">
        <f t="shared" si="138"/>
        <v>0</v>
      </c>
      <c r="AT234" s="154"/>
      <c r="AU234" s="167"/>
      <c r="AV234" s="83">
        <f t="shared" si="139"/>
        <v>0</v>
      </c>
      <c r="AW234" s="154"/>
      <c r="AX234" s="167"/>
      <c r="AY234" s="83">
        <f t="shared" si="140"/>
        <v>0</v>
      </c>
      <c r="AZ234" s="154"/>
      <c r="BA234" s="167"/>
      <c r="BB234" s="83">
        <f t="shared" si="141"/>
        <v>0</v>
      </c>
      <c r="BC234" s="154"/>
      <c r="BD234" s="167"/>
      <c r="BE234" s="83">
        <f t="shared" si="142"/>
        <v>0</v>
      </c>
      <c r="BF234" s="154"/>
      <c r="BG234" s="167"/>
      <c r="BH234" s="83">
        <f t="shared" si="143"/>
        <v>0</v>
      </c>
      <c r="BI234" s="154"/>
      <c r="BJ234" s="167"/>
      <c r="BK234" s="83">
        <f t="shared" si="144"/>
        <v>0</v>
      </c>
      <c r="BL234" s="154"/>
      <c r="BM234" s="167"/>
      <c r="BN234" s="83">
        <f t="shared" si="145"/>
        <v>0</v>
      </c>
      <c r="BO234" s="154"/>
      <c r="BP234" s="167"/>
      <c r="BQ234" s="83">
        <f t="shared" si="146"/>
        <v>0</v>
      </c>
      <c r="BR234" s="154"/>
      <c r="BS234" s="167"/>
      <c r="BT234" s="83">
        <f t="shared" si="147"/>
        <v>0</v>
      </c>
      <c r="BU234" s="154"/>
      <c r="BV234" s="167"/>
      <c r="BW234" s="83">
        <f t="shared" si="148"/>
        <v>0</v>
      </c>
      <c r="BX234" s="154"/>
      <c r="BY234" s="167"/>
      <c r="BZ234" s="83">
        <f t="shared" si="149"/>
        <v>0</v>
      </c>
      <c r="CA234" s="154"/>
      <c r="CB234" s="167"/>
      <c r="CC234" s="83">
        <f t="shared" si="150"/>
        <v>0</v>
      </c>
      <c r="CD234" s="154"/>
      <c r="CE234" s="167"/>
      <c r="CF234" s="83">
        <f t="shared" si="151"/>
        <v>0</v>
      </c>
      <c r="CG234" s="154"/>
      <c r="CH234" s="167"/>
      <c r="CI234" s="83">
        <f t="shared" si="152"/>
        <v>0</v>
      </c>
      <c r="CJ234" s="154"/>
      <c r="CK234" s="167"/>
      <c r="CL234" s="83">
        <f t="shared" si="153"/>
        <v>0</v>
      </c>
      <c r="CM234" s="154"/>
      <c r="CN234" s="167"/>
      <c r="CO234" s="83">
        <f t="shared" si="154"/>
        <v>0</v>
      </c>
      <c r="CP234" s="154"/>
      <c r="CQ234" s="167"/>
      <c r="CR234" s="83">
        <f t="shared" si="155"/>
        <v>0</v>
      </c>
      <c r="CS234" s="154"/>
      <c r="CT234" s="167"/>
      <c r="CU234" s="83">
        <f t="shared" si="156"/>
        <v>0</v>
      </c>
    </row>
    <row r="235" spans="1:99" ht="12.75" hidden="1" customHeight="1">
      <c r="A235" s="1">
        <f t="shared" si="157"/>
        <v>26</v>
      </c>
      <c r="B235" s="220"/>
      <c r="C235" s="79" t="e">
        <f t="shared" si="128"/>
        <v>#N/A</v>
      </c>
      <c r="E235" s="95"/>
      <c r="F235" s="149"/>
      <c r="G235" s="111"/>
      <c r="H235" s="108"/>
      <c r="J235" s="223"/>
      <c r="P235" s="149"/>
      <c r="Q235" s="160"/>
      <c r="R235" s="80">
        <f t="shared" si="129"/>
        <v>0</v>
      </c>
      <c r="S235" s="149"/>
      <c r="T235" s="160"/>
      <c r="U235" s="80">
        <f t="shared" si="130"/>
        <v>0</v>
      </c>
      <c r="V235" s="149"/>
      <c r="W235" s="160"/>
      <c r="X235" s="80">
        <f t="shared" si="131"/>
        <v>0</v>
      </c>
      <c r="Y235" s="149"/>
      <c r="Z235" s="160"/>
      <c r="AA235" s="80">
        <f t="shared" si="132"/>
        <v>0</v>
      </c>
      <c r="AB235" s="149"/>
      <c r="AC235" s="160"/>
      <c r="AD235" s="80">
        <f t="shared" si="133"/>
        <v>0</v>
      </c>
      <c r="AE235" s="149"/>
      <c r="AF235" s="160"/>
      <c r="AG235" s="80">
        <f t="shared" si="134"/>
        <v>0</v>
      </c>
      <c r="AH235" s="149"/>
      <c r="AI235" s="160"/>
      <c r="AJ235" s="80">
        <f t="shared" si="135"/>
        <v>0</v>
      </c>
      <c r="AK235" s="149"/>
      <c r="AL235" s="160"/>
      <c r="AM235" s="80">
        <f t="shared" si="136"/>
        <v>0</v>
      </c>
      <c r="AN235" s="149"/>
      <c r="AO235" s="160"/>
      <c r="AP235" s="80">
        <f t="shared" si="137"/>
        <v>0</v>
      </c>
      <c r="AQ235" s="149"/>
      <c r="AR235" s="160"/>
      <c r="AS235" s="80">
        <f t="shared" si="138"/>
        <v>0</v>
      </c>
      <c r="AT235" s="149"/>
      <c r="AU235" s="160"/>
      <c r="AV235" s="80">
        <f t="shared" si="139"/>
        <v>0</v>
      </c>
      <c r="AW235" s="149"/>
      <c r="AX235" s="160"/>
      <c r="AY235" s="80">
        <f t="shared" si="140"/>
        <v>0</v>
      </c>
      <c r="AZ235" s="149"/>
      <c r="BA235" s="160"/>
      <c r="BB235" s="80">
        <f t="shared" si="141"/>
        <v>0</v>
      </c>
      <c r="BC235" s="149"/>
      <c r="BD235" s="160"/>
      <c r="BE235" s="80">
        <f t="shared" si="142"/>
        <v>0</v>
      </c>
      <c r="BF235" s="149"/>
      <c r="BG235" s="160"/>
      <c r="BH235" s="80">
        <f t="shared" si="143"/>
        <v>0</v>
      </c>
      <c r="BI235" s="149"/>
      <c r="BJ235" s="160"/>
      <c r="BK235" s="80">
        <f t="shared" si="144"/>
        <v>0</v>
      </c>
      <c r="BL235" s="149"/>
      <c r="BM235" s="160"/>
      <c r="BN235" s="80">
        <f t="shared" si="145"/>
        <v>0</v>
      </c>
      <c r="BO235" s="149"/>
      <c r="BP235" s="160"/>
      <c r="BQ235" s="80">
        <f t="shared" si="146"/>
        <v>0</v>
      </c>
      <c r="BR235" s="149"/>
      <c r="BS235" s="160"/>
      <c r="BT235" s="80">
        <f t="shared" si="147"/>
        <v>0</v>
      </c>
      <c r="BU235" s="149"/>
      <c r="BV235" s="160"/>
      <c r="BW235" s="80">
        <f t="shared" si="148"/>
        <v>0</v>
      </c>
      <c r="BX235" s="149"/>
      <c r="BY235" s="160"/>
      <c r="BZ235" s="80">
        <f t="shared" si="149"/>
        <v>0</v>
      </c>
      <c r="CA235" s="149"/>
      <c r="CB235" s="160"/>
      <c r="CC235" s="80">
        <f t="shared" si="150"/>
        <v>0</v>
      </c>
      <c r="CD235" s="149"/>
      <c r="CE235" s="160"/>
      <c r="CF235" s="80">
        <f t="shared" si="151"/>
        <v>0</v>
      </c>
      <c r="CG235" s="149"/>
      <c r="CH235" s="160"/>
      <c r="CI235" s="80">
        <f t="shared" si="152"/>
        <v>0</v>
      </c>
      <c r="CJ235" s="149"/>
      <c r="CK235" s="160"/>
      <c r="CL235" s="80">
        <f t="shared" si="153"/>
        <v>0</v>
      </c>
      <c r="CM235" s="149"/>
      <c r="CN235" s="160"/>
      <c r="CO235" s="80">
        <f t="shared" si="154"/>
        <v>0</v>
      </c>
      <c r="CP235" s="149"/>
      <c r="CQ235" s="160"/>
      <c r="CR235" s="80">
        <f t="shared" si="155"/>
        <v>0</v>
      </c>
      <c r="CS235" s="149"/>
      <c r="CT235" s="160"/>
      <c r="CU235" s="80">
        <f t="shared" si="156"/>
        <v>0</v>
      </c>
    </row>
    <row r="236" spans="1:99" ht="13.5" hidden="1" customHeight="1">
      <c r="A236" s="1">
        <f t="shared" si="157"/>
        <v>26</v>
      </c>
      <c r="B236" s="221"/>
      <c r="C236" s="84" t="e">
        <f t="shared" si="128"/>
        <v>#N/A</v>
      </c>
      <c r="D236" s="107"/>
      <c r="E236" s="97"/>
      <c r="F236" s="147"/>
      <c r="G236" s="113"/>
      <c r="H236" s="110"/>
      <c r="I236" s="85"/>
      <c r="J236" s="224"/>
      <c r="K236" s="86"/>
      <c r="L236" s="86"/>
      <c r="M236" s="86"/>
      <c r="N236" s="86"/>
      <c r="O236" s="86"/>
      <c r="P236" s="147"/>
      <c r="Q236" s="101"/>
      <c r="R236" s="87">
        <f t="shared" si="129"/>
        <v>0</v>
      </c>
      <c r="S236" s="147"/>
      <c r="T236" s="101"/>
      <c r="U236" s="87">
        <f t="shared" si="130"/>
        <v>0</v>
      </c>
      <c r="V236" s="147"/>
      <c r="W236" s="101"/>
      <c r="X236" s="87">
        <f t="shared" si="131"/>
        <v>0</v>
      </c>
      <c r="Y236" s="147"/>
      <c r="Z236" s="101"/>
      <c r="AA236" s="87">
        <f t="shared" si="132"/>
        <v>0</v>
      </c>
      <c r="AB236" s="147"/>
      <c r="AC236" s="101"/>
      <c r="AD236" s="87">
        <f t="shared" si="133"/>
        <v>0</v>
      </c>
      <c r="AE236" s="147"/>
      <c r="AF236" s="101"/>
      <c r="AG236" s="87">
        <f t="shared" si="134"/>
        <v>0</v>
      </c>
      <c r="AH236" s="147"/>
      <c r="AI236" s="101"/>
      <c r="AJ236" s="87">
        <f t="shared" si="135"/>
        <v>0</v>
      </c>
      <c r="AK236" s="147"/>
      <c r="AL236" s="101"/>
      <c r="AM236" s="87">
        <f t="shared" si="136"/>
        <v>0</v>
      </c>
      <c r="AN236" s="147"/>
      <c r="AO236" s="101"/>
      <c r="AP236" s="87">
        <f t="shared" si="137"/>
        <v>0</v>
      </c>
      <c r="AQ236" s="147"/>
      <c r="AR236" s="101"/>
      <c r="AS236" s="87">
        <f t="shared" si="138"/>
        <v>0</v>
      </c>
      <c r="AT236" s="147"/>
      <c r="AU236" s="101"/>
      <c r="AV236" s="87">
        <f t="shared" si="139"/>
        <v>0</v>
      </c>
      <c r="AW236" s="147"/>
      <c r="AX236" s="101"/>
      <c r="AY236" s="87">
        <f t="shared" si="140"/>
        <v>0</v>
      </c>
      <c r="AZ236" s="147"/>
      <c r="BA236" s="101"/>
      <c r="BB236" s="87">
        <f t="shared" si="141"/>
        <v>0</v>
      </c>
      <c r="BC236" s="147"/>
      <c r="BD236" s="101"/>
      <c r="BE236" s="87">
        <f t="shared" si="142"/>
        <v>0</v>
      </c>
      <c r="BF236" s="147"/>
      <c r="BG236" s="101"/>
      <c r="BH236" s="87">
        <f t="shared" si="143"/>
        <v>0</v>
      </c>
      <c r="BI236" s="147"/>
      <c r="BJ236" s="101"/>
      <c r="BK236" s="87">
        <f t="shared" si="144"/>
        <v>0</v>
      </c>
      <c r="BL236" s="147"/>
      <c r="BM236" s="101"/>
      <c r="BN236" s="87">
        <f t="shared" si="145"/>
        <v>0</v>
      </c>
      <c r="BO236" s="147"/>
      <c r="BP236" s="101"/>
      <c r="BQ236" s="87">
        <f t="shared" si="146"/>
        <v>0</v>
      </c>
      <c r="BR236" s="147"/>
      <c r="BS236" s="101"/>
      <c r="BT236" s="87">
        <f t="shared" si="147"/>
        <v>0</v>
      </c>
      <c r="BU236" s="147"/>
      <c r="BV236" s="101"/>
      <c r="BW236" s="87">
        <f t="shared" si="148"/>
        <v>0</v>
      </c>
      <c r="BX236" s="147"/>
      <c r="BY236" s="101"/>
      <c r="BZ236" s="87">
        <f t="shared" si="149"/>
        <v>0</v>
      </c>
      <c r="CA236" s="147"/>
      <c r="CB236" s="101"/>
      <c r="CC236" s="87">
        <f t="shared" si="150"/>
        <v>0</v>
      </c>
      <c r="CD236" s="147"/>
      <c r="CE236" s="101"/>
      <c r="CF236" s="87">
        <f t="shared" si="151"/>
        <v>0</v>
      </c>
      <c r="CG236" s="147"/>
      <c r="CH236" s="101"/>
      <c r="CI236" s="87">
        <f t="shared" si="152"/>
        <v>0</v>
      </c>
      <c r="CJ236" s="147"/>
      <c r="CK236" s="101"/>
      <c r="CL236" s="87">
        <f t="shared" si="153"/>
        <v>0</v>
      </c>
      <c r="CM236" s="147"/>
      <c r="CN236" s="101"/>
      <c r="CO236" s="87">
        <f t="shared" si="154"/>
        <v>0</v>
      </c>
      <c r="CP236" s="147"/>
      <c r="CQ236" s="101"/>
      <c r="CR236" s="87">
        <f t="shared" si="155"/>
        <v>0</v>
      </c>
      <c r="CS236" s="147"/>
      <c r="CT236" s="101"/>
      <c r="CU236" s="87">
        <f t="shared" si="156"/>
        <v>0</v>
      </c>
    </row>
    <row r="237" spans="1:99" ht="12.75" hidden="1" customHeight="1">
      <c r="A237" s="1">
        <f t="shared" si="157"/>
        <v>27</v>
      </c>
      <c r="B237" s="219">
        <v>27</v>
      </c>
      <c r="C237" s="81" t="e">
        <f t="shared" si="128"/>
        <v>#N/A</v>
      </c>
      <c r="D237" s="117"/>
      <c r="E237" s="116"/>
      <c r="F237" s="154"/>
      <c r="G237" s="112"/>
      <c r="H237" s="109"/>
      <c r="I237" s="82"/>
      <c r="J237" s="227"/>
      <c r="P237" s="154"/>
      <c r="Q237" s="167"/>
      <c r="R237" s="83">
        <f t="shared" si="129"/>
        <v>0</v>
      </c>
      <c r="S237" s="154"/>
      <c r="T237" s="167"/>
      <c r="U237" s="83">
        <f t="shared" si="130"/>
        <v>0</v>
      </c>
      <c r="V237" s="154"/>
      <c r="W237" s="167"/>
      <c r="X237" s="83">
        <f t="shared" si="131"/>
        <v>0</v>
      </c>
      <c r="Y237" s="154"/>
      <c r="Z237" s="167"/>
      <c r="AA237" s="83">
        <f t="shared" si="132"/>
        <v>0</v>
      </c>
      <c r="AB237" s="154"/>
      <c r="AC237" s="167"/>
      <c r="AD237" s="83">
        <f t="shared" si="133"/>
        <v>0</v>
      </c>
      <c r="AE237" s="154"/>
      <c r="AF237" s="167"/>
      <c r="AG237" s="83">
        <f t="shared" si="134"/>
        <v>0</v>
      </c>
      <c r="AH237" s="154"/>
      <c r="AI237" s="167"/>
      <c r="AJ237" s="83">
        <f t="shared" si="135"/>
        <v>0</v>
      </c>
      <c r="AK237" s="154"/>
      <c r="AL237" s="167"/>
      <c r="AM237" s="83">
        <f t="shared" si="136"/>
        <v>0</v>
      </c>
      <c r="AN237" s="154"/>
      <c r="AO237" s="167"/>
      <c r="AP237" s="83">
        <f t="shared" si="137"/>
        <v>0</v>
      </c>
      <c r="AQ237" s="154"/>
      <c r="AR237" s="167"/>
      <c r="AS237" s="83">
        <f t="shared" si="138"/>
        <v>0</v>
      </c>
      <c r="AT237" s="154"/>
      <c r="AU237" s="167"/>
      <c r="AV237" s="83">
        <f t="shared" si="139"/>
        <v>0</v>
      </c>
      <c r="AW237" s="154"/>
      <c r="AX237" s="167"/>
      <c r="AY237" s="83">
        <f t="shared" si="140"/>
        <v>0</v>
      </c>
      <c r="AZ237" s="154"/>
      <c r="BA237" s="167"/>
      <c r="BB237" s="83">
        <f t="shared" si="141"/>
        <v>0</v>
      </c>
      <c r="BC237" s="154"/>
      <c r="BD237" s="167"/>
      <c r="BE237" s="83">
        <f t="shared" si="142"/>
        <v>0</v>
      </c>
      <c r="BF237" s="154"/>
      <c r="BG237" s="167"/>
      <c r="BH237" s="83">
        <f t="shared" si="143"/>
        <v>0</v>
      </c>
      <c r="BI237" s="154"/>
      <c r="BJ237" s="167"/>
      <c r="BK237" s="83">
        <f t="shared" si="144"/>
        <v>0</v>
      </c>
      <c r="BL237" s="154"/>
      <c r="BM237" s="167"/>
      <c r="BN237" s="83">
        <f t="shared" si="145"/>
        <v>0</v>
      </c>
      <c r="BO237" s="154"/>
      <c r="BP237" s="167"/>
      <c r="BQ237" s="83">
        <f t="shared" si="146"/>
        <v>0</v>
      </c>
      <c r="BR237" s="154"/>
      <c r="BS237" s="167"/>
      <c r="BT237" s="83">
        <f t="shared" si="147"/>
        <v>0</v>
      </c>
      <c r="BU237" s="154"/>
      <c r="BV237" s="167"/>
      <c r="BW237" s="83">
        <f t="shared" si="148"/>
        <v>0</v>
      </c>
      <c r="BX237" s="154"/>
      <c r="BY237" s="167"/>
      <c r="BZ237" s="83">
        <f t="shared" si="149"/>
        <v>0</v>
      </c>
      <c r="CA237" s="154"/>
      <c r="CB237" s="167"/>
      <c r="CC237" s="83">
        <f t="shared" si="150"/>
        <v>0</v>
      </c>
      <c r="CD237" s="154"/>
      <c r="CE237" s="167"/>
      <c r="CF237" s="83">
        <f t="shared" si="151"/>
        <v>0</v>
      </c>
      <c r="CG237" s="154"/>
      <c r="CH237" s="167"/>
      <c r="CI237" s="83">
        <f t="shared" si="152"/>
        <v>0</v>
      </c>
      <c r="CJ237" s="154"/>
      <c r="CK237" s="167"/>
      <c r="CL237" s="83">
        <f t="shared" si="153"/>
        <v>0</v>
      </c>
      <c r="CM237" s="154"/>
      <c r="CN237" s="167"/>
      <c r="CO237" s="83">
        <f t="shared" si="154"/>
        <v>0</v>
      </c>
      <c r="CP237" s="154"/>
      <c r="CQ237" s="167"/>
      <c r="CR237" s="83">
        <f t="shared" si="155"/>
        <v>0</v>
      </c>
      <c r="CS237" s="154"/>
      <c r="CT237" s="167"/>
      <c r="CU237" s="83">
        <f t="shared" si="156"/>
        <v>0</v>
      </c>
    </row>
    <row r="238" spans="1:99" ht="12.75" hidden="1" customHeight="1">
      <c r="A238" s="1">
        <f t="shared" si="157"/>
        <v>27</v>
      </c>
      <c r="B238" s="220"/>
      <c r="C238" s="79" t="e">
        <f t="shared" si="128"/>
        <v>#N/A</v>
      </c>
      <c r="E238" s="95"/>
      <c r="F238" s="149"/>
      <c r="G238" s="111"/>
      <c r="H238" s="108"/>
      <c r="J238" s="223"/>
      <c r="P238" s="149"/>
      <c r="Q238" s="160"/>
      <c r="R238" s="80">
        <f t="shared" si="129"/>
        <v>0</v>
      </c>
      <c r="S238" s="149"/>
      <c r="T238" s="160"/>
      <c r="U238" s="80">
        <f t="shared" si="130"/>
        <v>0</v>
      </c>
      <c r="V238" s="149"/>
      <c r="W238" s="160"/>
      <c r="X238" s="80">
        <f t="shared" si="131"/>
        <v>0</v>
      </c>
      <c r="Y238" s="149"/>
      <c r="Z238" s="160"/>
      <c r="AA238" s="80">
        <f t="shared" si="132"/>
        <v>0</v>
      </c>
      <c r="AB238" s="149"/>
      <c r="AC238" s="160"/>
      <c r="AD238" s="80">
        <f t="shared" si="133"/>
        <v>0</v>
      </c>
      <c r="AE238" s="149"/>
      <c r="AF238" s="160"/>
      <c r="AG238" s="80">
        <f t="shared" si="134"/>
        <v>0</v>
      </c>
      <c r="AH238" s="149"/>
      <c r="AI238" s="160"/>
      <c r="AJ238" s="80">
        <f t="shared" si="135"/>
        <v>0</v>
      </c>
      <c r="AK238" s="149"/>
      <c r="AL238" s="160"/>
      <c r="AM238" s="80">
        <f t="shared" si="136"/>
        <v>0</v>
      </c>
      <c r="AN238" s="149"/>
      <c r="AO238" s="160"/>
      <c r="AP238" s="80">
        <f t="shared" si="137"/>
        <v>0</v>
      </c>
      <c r="AQ238" s="149"/>
      <c r="AR238" s="160"/>
      <c r="AS238" s="80">
        <f t="shared" si="138"/>
        <v>0</v>
      </c>
      <c r="AT238" s="149"/>
      <c r="AU238" s="160"/>
      <c r="AV238" s="80">
        <f t="shared" si="139"/>
        <v>0</v>
      </c>
      <c r="AW238" s="149"/>
      <c r="AX238" s="160"/>
      <c r="AY238" s="80">
        <f t="shared" si="140"/>
        <v>0</v>
      </c>
      <c r="AZ238" s="149"/>
      <c r="BA238" s="160"/>
      <c r="BB238" s="80">
        <f t="shared" si="141"/>
        <v>0</v>
      </c>
      <c r="BC238" s="149"/>
      <c r="BD238" s="160"/>
      <c r="BE238" s="80">
        <f t="shared" si="142"/>
        <v>0</v>
      </c>
      <c r="BF238" s="149"/>
      <c r="BG238" s="160"/>
      <c r="BH238" s="80">
        <f t="shared" si="143"/>
        <v>0</v>
      </c>
      <c r="BI238" s="149"/>
      <c r="BJ238" s="160"/>
      <c r="BK238" s="80">
        <f t="shared" si="144"/>
        <v>0</v>
      </c>
      <c r="BL238" s="149"/>
      <c r="BM238" s="160"/>
      <c r="BN238" s="80">
        <f t="shared" si="145"/>
        <v>0</v>
      </c>
      <c r="BO238" s="149"/>
      <c r="BP238" s="160"/>
      <c r="BQ238" s="80">
        <f t="shared" si="146"/>
        <v>0</v>
      </c>
      <c r="BR238" s="149"/>
      <c r="BS238" s="160"/>
      <c r="BT238" s="80">
        <f t="shared" si="147"/>
        <v>0</v>
      </c>
      <c r="BU238" s="149"/>
      <c r="BV238" s="160"/>
      <c r="BW238" s="80">
        <f t="shared" si="148"/>
        <v>0</v>
      </c>
      <c r="BX238" s="149"/>
      <c r="BY238" s="160"/>
      <c r="BZ238" s="80">
        <f t="shared" si="149"/>
        <v>0</v>
      </c>
      <c r="CA238" s="149"/>
      <c r="CB238" s="160"/>
      <c r="CC238" s="80">
        <f t="shared" si="150"/>
        <v>0</v>
      </c>
      <c r="CD238" s="149"/>
      <c r="CE238" s="160"/>
      <c r="CF238" s="80">
        <f t="shared" si="151"/>
        <v>0</v>
      </c>
      <c r="CG238" s="149"/>
      <c r="CH238" s="160"/>
      <c r="CI238" s="80">
        <f t="shared" si="152"/>
        <v>0</v>
      </c>
      <c r="CJ238" s="149"/>
      <c r="CK238" s="160"/>
      <c r="CL238" s="80">
        <f t="shared" si="153"/>
        <v>0</v>
      </c>
      <c r="CM238" s="149"/>
      <c r="CN238" s="160"/>
      <c r="CO238" s="80">
        <f t="shared" si="154"/>
        <v>0</v>
      </c>
      <c r="CP238" s="149"/>
      <c r="CQ238" s="160"/>
      <c r="CR238" s="80">
        <f t="shared" si="155"/>
        <v>0</v>
      </c>
      <c r="CS238" s="149"/>
      <c r="CT238" s="160"/>
      <c r="CU238" s="80">
        <f t="shared" si="156"/>
        <v>0</v>
      </c>
    </row>
    <row r="239" spans="1:99" ht="12.75" hidden="1" customHeight="1">
      <c r="A239" s="1">
        <f t="shared" si="157"/>
        <v>27</v>
      </c>
      <c r="B239" s="220"/>
      <c r="C239" s="81" t="e">
        <f t="shared" si="128"/>
        <v>#N/A</v>
      </c>
      <c r="D239" s="106"/>
      <c r="E239" s="96"/>
      <c r="F239" s="154"/>
      <c r="G239" s="112"/>
      <c r="H239" s="109"/>
      <c r="I239" s="82"/>
      <c r="J239" s="223"/>
      <c r="P239" s="154"/>
      <c r="Q239" s="167"/>
      <c r="R239" s="83">
        <f t="shared" si="129"/>
        <v>0</v>
      </c>
      <c r="S239" s="154"/>
      <c r="T239" s="167"/>
      <c r="U239" s="83">
        <f t="shared" si="130"/>
        <v>0</v>
      </c>
      <c r="V239" s="154"/>
      <c r="W239" s="167"/>
      <c r="X239" s="83">
        <f t="shared" si="131"/>
        <v>0</v>
      </c>
      <c r="Y239" s="154"/>
      <c r="Z239" s="167"/>
      <c r="AA239" s="83">
        <f t="shared" si="132"/>
        <v>0</v>
      </c>
      <c r="AB239" s="154"/>
      <c r="AC239" s="167"/>
      <c r="AD239" s="83">
        <f t="shared" si="133"/>
        <v>0</v>
      </c>
      <c r="AE239" s="154"/>
      <c r="AF239" s="167"/>
      <c r="AG239" s="83">
        <f t="shared" si="134"/>
        <v>0</v>
      </c>
      <c r="AH239" s="154"/>
      <c r="AI239" s="167"/>
      <c r="AJ239" s="83">
        <f t="shared" si="135"/>
        <v>0</v>
      </c>
      <c r="AK239" s="154"/>
      <c r="AL239" s="167"/>
      <c r="AM239" s="83">
        <f t="shared" si="136"/>
        <v>0</v>
      </c>
      <c r="AN239" s="154"/>
      <c r="AO239" s="167"/>
      <c r="AP239" s="83">
        <f t="shared" si="137"/>
        <v>0</v>
      </c>
      <c r="AQ239" s="154"/>
      <c r="AR239" s="167"/>
      <c r="AS239" s="83">
        <f t="shared" si="138"/>
        <v>0</v>
      </c>
      <c r="AT239" s="154"/>
      <c r="AU239" s="167"/>
      <c r="AV239" s="83">
        <f t="shared" si="139"/>
        <v>0</v>
      </c>
      <c r="AW239" s="154"/>
      <c r="AX239" s="167"/>
      <c r="AY239" s="83">
        <f t="shared" si="140"/>
        <v>0</v>
      </c>
      <c r="AZ239" s="154"/>
      <c r="BA239" s="167"/>
      <c r="BB239" s="83">
        <f t="shared" si="141"/>
        <v>0</v>
      </c>
      <c r="BC239" s="154"/>
      <c r="BD239" s="167"/>
      <c r="BE239" s="83">
        <f t="shared" si="142"/>
        <v>0</v>
      </c>
      <c r="BF239" s="154"/>
      <c r="BG239" s="167"/>
      <c r="BH239" s="83">
        <f t="shared" si="143"/>
        <v>0</v>
      </c>
      <c r="BI239" s="154"/>
      <c r="BJ239" s="167"/>
      <c r="BK239" s="83">
        <f t="shared" si="144"/>
        <v>0</v>
      </c>
      <c r="BL239" s="154"/>
      <c r="BM239" s="167"/>
      <c r="BN239" s="83">
        <f t="shared" si="145"/>
        <v>0</v>
      </c>
      <c r="BO239" s="154"/>
      <c r="BP239" s="167"/>
      <c r="BQ239" s="83">
        <f t="shared" si="146"/>
        <v>0</v>
      </c>
      <c r="BR239" s="154"/>
      <c r="BS239" s="167"/>
      <c r="BT239" s="83">
        <f t="shared" si="147"/>
        <v>0</v>
      </c>
      <c r="BU239" s="154"/>
      <c r="BV239" s="167"/>
      <c r="BW239" s="83">
        <f t="shared" si="148"/>
        <v>0</v>
      </c>
      <c r="BX239" s="154"/>
      <c r="BY239" s="167"/>
      <c r="BZ239" s="83">
        <f t="shared" si="149"/>
        <v>0</v>
      </c>
      <c r="CA239" s="154"/>
      <c r="CB239" s="167"/>
      <c r="CC239" s="83">
        <f t="shared" si="150"/>
        <v>0</v>
      </c>
      <c r="CD239" s="154"/>
      <c r="CE239" s="167"/>
      <c r="CF239" s="83">
        <f t="shared" si="151"/>
        <v>0</v>
      </c>
      <c r="CG239" s="154"/>
      <c r="CH239" s="167"/>
      <c r="CI239" s="83">
        <f t="shared" si="152"/>
        <v>0</v>
      </c>
      <c r="CJ239" s="154"/>
      <c r="CK239" s="167"/>
      <c r="CL239" s="83">
        <f t="shared" si="153"/>
        <v>0</v>
      </c>
      <c r="CM239" s="154"/>
      <c r="CN239" s="167"/>
      <c r="CO239" s="83">
        <f t="shared" si="154"/>
        <v>0</v>
      </c>
      <c r="CP239" s="154"/>
      <c r="CQ239" s="167"/>
      <c r="CR239" s="83">
        <f t="shared" si="155"/>
        <v>0</v>
      </c>
      <c r="CS239" s="154"/>
      <c r="CT239" s="167"/>
      <c r="CU239" s="83">
        <f t="shared" si="156"/>
        <v>0</v>
      </c>
    </row>
    <row r="240" spans="1:99" ht="12.75" hidden="1" customHeight="1">
      <c r="A240" s="1">
        <f t="shared" si="157"/>
        <v>27</v>
      </c>
      <c r="B240" s="220"/>
      <c r="C240" s="79" t="e">
        <f t="shared" si="128"/>
        <v>#N/A</v>
      </c>
      <c r="E240" s="95"/>
      <c r="F240" s="149"/>
      <c r="G240" s="111"/>
      <c r="H240" s="108"/>
      <c r="J240" s="223"/>
      <c r="P240" s="149"/>
      <c r="Q240" s="160"/>
      <c r="R240" s="80">
        <f t="shared" si="129"/>
        <v>0</v>
      </c>
      <c r="S240" s="149"/>
      <c r="T240" s="160"/>
      <c r="U240" s="80">
        <f t="shared" si="130"/>
        <v>0</v>
      </c>
      <c r="V240" s="149"/>
      <c r="W240" s="160"/>
      <c r="X240" s="80">
        <f t="shared" si="131"/>
        <v>0</v>
      </c>
      <c r="Y240" s="149"/>
      <c r="Z240" s="160"/>
      <c r="AA240" s="80">
        <f t="shared" si="132"/>
        <v>0</v>
      </c>
      <c r="AB240" s="149"/>
      <c r="AC240" s="160"/>
      <c r="AD240" s="80">
        <f t="shared" si="133"/>
        <v>0</v>
      </c>
      <c r="AE240" s="149"/>
      <c r="AF240" s="160"/>
      <c r="AG240" s="80">
        <f t="shared" si="134"/>
        <v>0</v>
      </c>
      <c r="AH240" s="149"/>
      <c r="AI240" s="160"/>
      <c r="AJ240" s="80">
        <f t="shared" si="135"/>
        <v>0</v>
      </c>
      <c r="AK240" s="149"/>
      <c r="AL240" s="160"/>
      <c r="AM240" s="80">
        <f t="shared" si="136"/>
        <v>0</v>
      </c>
      <c r="AN240" s="149"/>
      <c r="AO240" s="160"/>
      <c r="AP240" s="80">
        <f t="shared" si="137"/>
        <v>0</v>
      </c>
      <c r="AQ240" s="149"/>
      <c r="AR240" s="160"/>
      <c r="AS240" s="80">
        <f t="shared" si="138"/>
        <v>0</v>
      </c>
      <c r="AT240" s="149"/>
      <c r="AU240" s="160"/>
      <c r="AV240" s="80">
        <f t="shared" si="139"/>
        <v>0</v>
      </c>
      <c r="AW240" s="149"/>
      <c r="AX240" s="160"/>
      <c r="AY240" s="80">
        <f t="shared" si="140"/>
        <v>0</v>
      </c>
      <c r="AZ240" s="149"/>
      <c r="BA240" s="160"/>
      <c r="BB240" s="80">
        <f t="shared" si="141"/>
        <v>0</v>
      </c>
      <c r="BC240" s="149"/>
      <c r="BD240" s="160"/>
      <c r="BE240" s="80">
        <f t="shared" si="142"/>
        <v>0</v>
      </c>
      <c r="BF240" s="149"/>
      <c r="BG240" s="160"/>
      <c r="BH240" s="80">
        <f t="shared" si="143"/>
        <v>0</v>
      </c>
      <c r="BI240" s="149"/>
      <c r="BJ240" s="160"/>
      <c r="BK240" s="80">
        <f t="shared" si="144"/>
        <v>0</v>
      </c>
      <c r="BL240" s="149"/>
      <c r="BM240" s="160"/>
      <c r="BN240" s="80">
        <f t="shared" si="145"/>
        <v>0</v>
      </c>
      <c r="BO240" s="149"/>
      <c r="BP240" s="160"/>
      <c r="BQ240" s="80">
        <f t="shared" si="146"/>
        <v>0</v>
      </c>
      <c r="BR240" s="149"/>
      <c r="BS240" s="160"/>
      <c r="BT240" s="80">
        <f t="shared" si="147"/>
        <v>0</v>
      </c>
      <c r="BU240" s="149"/>
      <c r="BV240" s="160"/>
      <c r="BW240" s="80">
        <f t="shared" si="148"/>
        <v>0</v>
      </c>
      <c r="BX240" s="149"/>
      <c r="BY240" s="160"/>
      <c r="BZ240" s="80">
        <f t="shared" si="149"/>
        <v>0</v>
      </c>
      <c r="CA240" s="149"/>
      <c r="CB240" s="160"/>
      <c r="CC240" s="80">
        <f t="shared" si="150"/>
        <v>0</v>
      </c>
      <c r="CD240" s="149"/>
      <c r="CE240" s="160"/>
      <c r="CF240" s="80">
        <f t="shared" si="151"/>
        <v>0</v>
      </c>
      <c r="CG240" s="149"/>
      <c r="CH240" s="160"/>
      <c r="CI240" s="80">
        <f t="shared" si="152"/>
        <v>0</v>
      </c>
      <c r="CJ240" s="149"/>
      <c r="CK240" s="160"/>
      <c r="CL240" s="80">
        <f t="shared" si="153"/>
        <v>0</v>
      </c>
      <c r="CM240" s="149"/>
      <c r="CN240" s="160"/>
      <c r="CO240" s="80">
        <f t="shared" si="154"/>
        <v>0</v>
      </c>
      <c r="CP240" s="149"/>
      <c r="CQ240" s="160"/>
      <c r="CR240" s="80">
        <f t="shared" si="155"/>
        <v>0</v>
      </c>
      <c r="CS240" s="149"/>
      <c r="CT240" s="160"/>
      <c r="CU240" s="80">
        <f t="shared" si="156"/>
        <v>0</v>
      </c>
    </row>
    <row r="241" spans="1:99" ht="12.75" hidden="1" customHeight="1">
      <c r="A241" s="1">
        <f t="shared" si="157"/>
        <v>27</v>
      </c>
      <c r="B241" s="220"/>
      <c r="C241" s="81" t="e">
        <f t="shared" si="128"/>
        <v>#N/A</v>
      </c>
      <c r="D241" s="106"/>
      <c r="E241" s="96"/>
      <c r="F241" s="154"/>
      <c r="G241" s="112"/>
      <c r="H241" s="109"/>
      <c r="I241" s="82"/>
      <c r="J241" s="223"/>
      <c r="P241" s="154"/>
      <c r="Q241" s="167"/>
      <c r="R241" s="83">
        <f t="shared" si="129"/>
        <v>0</v>
      </c>
      <c r="S241" s="154"/>
      <c r="T241" s="167"/>
      <c r="U241" s="83">
        <f t="shared" si="130"/>
        <v>0</v>
      </c>
      <c r="V241" s="154"/>
      <c r="W241" s="167"/>
      <c r="X241" s="83">
        <f t="shared" si="131"/>
        <v>0</v>
      </c>
      <c r="Y241" s="154"/>
      <c r="Z241" s="167"/>
      <c r="AA241" s="83">
        <f t="shared" si="132"/>
        <v>0</v>
      </c>
      <c r="AB241" s="154"/>
      <c r="AC241" s="167"/>
      <c r="AD241" s="83">
        <f t="shared" si="133"/>
        <v>0</v>
      </c>
      <c r="AE241" s="154"/>
      <c r="AF241" s="167"/>
      <c r="AG241" s="83">
        <f t="shared" si="134"/>
        <v>0</v>
      </c>
      <c r="AH241" s="154"/>
      <c r="AI241" s="167"/>
      <c r="AJ241" s="83">
        <f t="shared" si="135"/>
        <v>0</v>
      </c>
      <c r="AK241" s="154"/>
      <c r="AL241" s="167"/>
      <c r="AM241" s="83">
        <f t="shared" si="136"/>
        <v>0</v>
      </c>
      <c r="AN241" s="154"/>
      <c r="AO241" s="167"/>
      <c r="AP241" s="83">
        <f t="shared" si="137"/>
        <v>0</v>
      </c>
      <c r="AQ241" s="154"/>
      <c r="AR241" s="167"/>
      <c r="AS241" s="83">
        <f t="shared" si="138"/>
        <v>0</v>
      </c>
      <c r="AT241" s="154"/>
      <c r="AU241" s="167"/>
      <c r="AV241" s="83">
        <f t="shared" si="139"/>
        <v>0</v>
      </c>
      <c r="AW241" s="154"/>
      <c r="AX241" s="167"/>
      <c r="AY241" s="83">
        <f t="shared" si="140"/>
        <v>0</v>
      </c>
      <c r="AZ241" s="154"/>
      <c r="BA241" s="167"/>
      <c r="BB241" s="83">
        <f t="shared" si="141"/>
        <v>0</v>
      </c>
      <c r="BC241" s="154"/>
      <c r="BD241" s="167"/>
      <c r="BE241" s="83">
        <f t="shared" si="142"/>
        <v>0</v>
      </c>
      <c r="BF241" s="154"/>
      <c r="BG241" s="167"/>
      <c r="BH241" s="83">
        <f t="shared" si="143"/>
        <v>0</v>
      </c>
      <c r="BI241" s="154"/>
      <c r="BJ241" s="167"/>
      <c r="BK241" s="83">
        <f t="shared" si="144"/>
        <v>0</v>
      </c>
      <c r="BL241" s="154"/>
      <c r="BM241" s="167"/>
      <c r="BN241" s="83">
        <f t="shared" si="145"/>
        <v>0</v>
      </c>
      <c r="BO241" s="154"/>
      <c r="BP241" s="167"/>
      <c r="BQ241" s="83">
        <f t="shared" si="146"/>
        <v>0</v>
      </c>
      <c r="BR241" s="154"/>
      <c r="BS241" s="167"/>
      <c r="BT241" s="83">
        <f t="shared" si="147"/>
        <v>0</v>
      </c>
      <c r="BU241" s="154"/>
      <c r="BV241" s="167"/>
      <c r="BW241" s="83">
        <f t="shared" si="148"/>
        <v>0</v>
      </c>
      <c r="BX241" s="154"/>
      <c r="BY241" s="167"/>
      <c r="BZ241" s="83">
        <f t="shared" si="149"/>
        <v>0</v>
      </c>
      <c r="CA241" s="154"/>
      <c r="CB241" s="167"/>
      <c r="CC241" s="83">
        <f t="shared" si="150"/>
        <v>0</v>
      </c>
      <c r="CD241" s="154"/>
      <c r="CE241" s="167"/>
      <c r="CF241" s="83">
        <f t="shared" si="151"/>
        <v>0</v>
      </c>
      <c r="CG241" s="154"/>
      <c r="CH241" s="167"/>
      <c r="CI241" s="83">
        <f t="shared" si="152"/>
        <v>0</v>
      </c>
      <c r="CJ241" s="154"/>
      <c r="CK241" s="167"/>
      <c r="CL241" s="83">
        <f t="shared" si="153"/>
        <v>0</v>
      </c>
      <c r="CM241" s="154"/>
      <c r="CN241" s="167"/>
      <c r="CO241" s="83">
        <f t="shared" si="154"/>
        <v>0</v>
      </c>
      <c r="CP241" s="154"/>
      <c r="CQ241" s="167"/>
      <c r="CR241" s="83">
        <f t="shared" si="155"/>
        <v>0</v>
      </c>
      <c r="CS241" s="154"/>
      <c r="CT241" s="167"/>
      <c r="CU241" s="83">
        <f t="shared" si="156"/>
        <v>0</v>
      </c>
    </row>
    <row r="242" spans="1:99" ht="12.75" hidden="1" customHeight="1">
      <c r="A242" s="1">
        <f t="shared" si="157"/>
        <v>27</v>
      </c>
      <c r="B242" s="220"/>
      <c r="C242" s="79" t="e">
        <f t="shared" si="128"/>
        <v>#N/A</v>
      </c>
      <c r="E242" s="95"/>
      <c r="F242" s="149"/>
      <c r="G242" s="111"/>
      <c r="H242" s="108"/>
      <c r="J242" s="223"/>
      <c r="P242" s="149"/>
      <c r="Q242" s="160"/>
      <c r="R242" s="80">
        <f t="shared" si="129"/>
        <v>0</v>
      </c>
      <c r="S242" s="149"/>
      <c r="T242" s="160"/>
      <c r="U242" s="80">
        <f t="shared" si="130"/>
        <v>0</v>
      </c>
      <c r="V242" s="149"/>
      <c r="W242" s="160"/>
      <c r="X242" s="80">
        <f t="shared" si="131"/>
        <v>0</v>
      </c>
      <c r="Y242" s="149"/>
      <c r="Z242" s="160"/>
      <c r="AA242" s="80">
        <f t="shared" si="132"/>
        <v>0</v>
      </c>
      <c r="AB242" s="149"/>
      <c r="AC242" s="160"/>
      <c r="AD242" s="80">
        <f t="shared" si="133"/>
        <v>0</v>
      </c>
      <c r="AE242" s="149"/>
      <c r="AF242" s="160"/>
      <c r="AG242" s="80">
        <f t="shared" si="134"/>
        <v>0</v>
      </c>
      <c r="AH242" s="149"/>
      <c r="AI242" s="160"/>
      <c r="AJ242" s="80">
        <f t="shared" si="135"/>
        <v>0</v>
      </c>
      <c r="AK242" s="149"/>
      <c r="AL242" s="160"/>
      <c r="AM242" s="80">
        <f t="shared" si="136"/>
        <v>0</v>
      </c>
      <c r="AN242" s="149"/>
      <c r="AO242" s="160"/>
      <c r="AP242" s="80">
        <f t="shared" si="137"/>
        <v>0</v>
      </c>
      <c r="AQ242" s="149"/>
      <c r="AR242" s="160"/>
      <c r="AS242" s="80">
        <f t="shared" si="138"/>
        <v>0</v>
      </c>
      <c r="AT242" s="149"/>
      <c r="AU242" s="160"/>
      <c r="AV242" s="80">
        <f t="shared" si="139"/>
        <v>0</v>
      </c>
      <c r="AW242" s="149"/>
      <c r="AX242" s="160"/>
      <c r="AY242" s="80">
        <f t="shared" si="140"/>
        <v>0</v>
      </c>
      <c r="AZ242" s="149"/>
      <c r="BA242" s="160"/>
      <c r="BB242" s="80">
        <f t="shared" si="141"/>
        <v>0</v>
      </c>
      <c r="BC242" s="149"/>
      <c r="BD242" s="160"/>
      <c r="BE242" s="80">
        <f t="shared" si="142"/>
        <v>0</v>
      </c>
      <c r="BF242" s="149"/>
      <c r="BG242" s="160"/>
      <c r="BH242" s="80">
        <f t="shared" si="143"/>
        <v>0</v>
      </c>
      <c r="BI242" s="149"/>
      <c r="BJ242" s="160"/>
      <c r="BK242" s="80">
        <f t="shared" si="144"/>
        <v>0</v>
      </c>
      <c r="BL242" s="149"/>
      <c r="BM242" s="160"/>
      <c r="BN242" s="80">
        <f t="shared" si="145"/>
        <v>0</v>
      </c>
      <c r="BO242" s="149"/>
      <c r="BP242" s="160"/>
      <c r="BQ242" s="80">
        <f t="shared" si="146"/>
        <v>0</v>
      </c>
      <c r="BR242" s="149"/>
      <c r="BS242" s="160"/>
      <c r="BT242" s="80">
        <f t="shared" si="147"/>
        <v>0</v>
      </c>
      <c r="BU242" s="149"/>
      <c r="BV242" s="160"/>
      <c r="BW242" s="80">
        <f t="shared" si="148"/>
        <v>0</v>
      </c>
      <c r="BX242" s="149"/>
      <c r="BY242" s="160"/>
      <c r="BZ242" s="80">
        <f t="shared" si="149"/>
        <v>0</v>
      </c>
      <c r="CA242" s="149"/>
      <c r="CB242" s="160"/>
      <c r="CC242" s="80">
        <f t="shared" si="150"/>
        <v>0</v>
      </c>
      <c r="CD242" s="149"/>
      <c r="CE242" s="160"/>
      <c r="CF242" s="80">
        <f t="shared" si="151"/>
        <v>0</v>
      </c>
      <c r="CG242" s="149"/>
      <c r="CH242" s="160"/>
      <c r="CI242" s="80">
        <f t="shared" si="152"/>
        <v>0</v>
      </c>
      <c r="CJ242" s="149"/>
      <c r="CK242" s="160"/>
      <c r="CL242" s="80">
        <f t="shared" si="153"/>
        <v>0</v>
      </c>
      <c r="CM242" s="149"/>
      <c r="CN242" s="160"/>
      <c r="CO242" s="80">
        <f t="shared" si="154"/>
        <v>0</v>
      </c>
      <c r="CP242" s="149"/>
      <c r="CQ242" s="160"/>
      <c r="CR242" s="80">
        <f t="shared" si="155"/>
        <v>0</v>
      </c>
      <c r="CS242" s="149"/>
      <c r="CT242" s="160"/>
      <c r="CU242" s="80">
        <f t="shared" si="156"/>
        <v>0</v>
      </c>
    </row>
    <row r="243" spans="1:99" ht="12.75" hidden="1" customHeight="1">
      <c r="A243" s="1">
        <f t="shared" si="157"/>
        <v>27</v>
      </c>
      <c r="B243" s="220"/>
      <c r="C243" s="81" t="e">
        <f t="shared" si="128"/>
        <v>#N/A</v>
      </c>
      <c r="D243" s="106"/>
      <c r="E243" s="96"/>
      <c r="F243" s="154"/>
      <c r="G243" s="112"/>
      <c r="H243" s="109"/>
      <c r="I243" s="82"/>
      <c r="J243" s="223"/>
      <c r="P243" s="154"/>
      <c r="Q243" s="167"/>
      <c r="R243" s="83">
        <f t="shared" si="129"/>
        <v>0</v>
      </c>
      <c r="S243" s="154"/>
      <c r="T243" s="167"/>
      <c r="U243" s="83">
        <f t="shared" si="130"/>
        <v>0</v>
      </c>
      <c r="V243" s="154"/>
      <c r="W243" s="167"/>
      <c r="X243" s="83">
        <f t="shared" si="131"/>
        <v>0</v>
      </c>
      <c r="Y243" s="154"/>
      <c r="Z243" s="167"/>
      <c r="AA243" s="83">
        <f t="shared" si="132"/>
        <v>0</v>
      </c>
      <c r="AB243" s="154"/>
      <c r="AC243" s="167"/>
      <c r="AD243" s="83">
        <f t="shared" si="133"/>
        <v>0</v>
      </c>
      <c r="AE243" s="154"/>
      <c r="AF243" s="167"/>
      <c r="AG243" s="83">
        <f t="shared" si="134"/>
        <v>0</v>
      </c>
      <c r="AH243" s="154"/>
      <c r="AI243" s="167"/>
      <c r="AJ243" s="83">
        <f t="shared" si="135"/>
        <v>0</v>
      </c>
      <c r="AK243" s="154"/>
      <c r="AL243" s="167"/>
      <c r="AM243" s="83">
        <f t="shared" si="136"/>
        <v>0</v>
      </c>
      <c r="AN243" s="154"/>
      <c r="AO243" s="167"/>
      <c r="AP243" s="83">
        <f t="shared" si="137"/>
        <v>0</v>
      </c>
      <c r="AQ243" s="154"/>
      <c r="AR243" s="167"/>
      <c r="AS243" s="83">
        <f t="shared" si="138"/>
        <v>0</v>
      </c>
      <c r="AT243" s="154"/>
      <c r="AU243" s="167"/>
      <c r="AV243" s="83">
        <f t="shared" si="139"/>
        <v>0</v>
      </c>
      <c r="AW243" s="154"/>
      <c r="AX243" s="167"/>
      <c r="AY243" s="83">
        <f t="shared" si="140"/>
        <v>0</v>
      </c>
      <c r="AZ243" s="154"/>
      <c r="BA243" s="167"/>
      <c r="BB243" s="83">
        <f t="shared" si="141"/>
        <v>0</v>
      </c>
      <c r="BC243" s="154"/>
      <c r="BD243" s="167"/>
      <c r="BE243" s="83">
        <f t="shared" si="142"/>
        <v>0</v>
      </c>
      <c r="BF243" s="154"/>
      <c r="BG243" s="167"/>
      <c r="BH243" s="83">
        <f t="shared" si="143"/>
        <v>0</v>
      </c>
      <c r="BI243" s="154"/>
      <c r="BJ243" s="167"/>
      <c r="BK243" s="83">
        <f t="shared" si="144"/>
        <v>0</v>
      </c>
      <c r="BL243" s="154"/>
      <c r="BM243" s="167"/>
      <c r="BN243" s="83">
        <f t="shared" si="145"/>
        <v>0</v>
      </c>
      <c r="BO243" s="154"/>
      <c r="BP243" s="167"/>
      <c r="BQ243" s="83">
        <f t="shared" si="146"/>
        <v>0</v>
      </c>
      <c r="BR243" s="154"/>
      <c r="BS243" s="167"/>
      <c r="BT243" s="83">
        <f t="shared" si="147"/>
        <v>0</v>
      </c>
      <c r="BU243" s="154"/>
      <c r="BV243" s="167"/>
      <c r="BW243" s="83">
        <f t="shared" si="148"/>
        <v>0</v>
      </c>
      <c r="BX243" s="154"/>
      <c r="BY243" s="167"/>
      <c r="BZ243" s="83">
        <f t="shared" si="149"/>
        <v>0</v>
      </c>
      <c r="CA243" s="154"/>
      <c r="CB243" s="167"/>
      <c r="CC243" s="83">
        <f t="shared" si="150"/>
        <v>0</v>
      </c>
      <c r="CD243" s="154"/>
      <c r="CE243" s="167"/>
      <c r="CF243" s="83">
        <f t="shared" si="151"/>
        <v>0</v>
      </c>
      <c r="CG243" s="154"/>
      <c r="CH243" s="167"/>
      <c r="CI243" s="83">
        <f t="shared" si="152"/>
        <v>0</v>
      </c>
      <c r="CJ243" s="154"/>
      <c r="CK243" s="167"/>
      <c r="CL243" s="83">
        <f t="shared" si="153"/>
        <v>0</v>
      </c>
      <c r="CM243" s="154"/>
      <c r="CN243" s="167"/>
      <c r="CO243" s="83">
        <f t="shared" si="154"/>
        <v>0</v>
      </c>
      <c r="CP243" s="154"/>
      <c r="CQ243" s="167"/>
      <c r="CR243" s="83">
        <f t="shared" si="155"/>
        <v>0</v>
      </c>
      <c r="CS243" s="154"/>
      <c r="CT243" s="167"/>
      <c r="CU243" s="83">
        <f t="shared" si="156"/>
        <v>0</v>
      </c>
    </row>
    <row r="244" spans="1:99" ht="12.75" hidden="1" customHeight="1">
      <c r="A244" s="1">
        <f t="shared" si="157"/>
        <v>27</v>
      </c>
      <c r="B244" s="220"/>
      <c r="C244" s="79" t="e">
        <f t="shared" si="128"/>
        <v>#N/A</v>
      </c>
      <c r="E244" s="95"/>
      <c r="F244" s="149"/>
      <c r="G244" s="111"/>
      <c r="H244" s="108"/>
      <c r="J244" s="223"/>
      <c r="P244" s="149"/>
      <c r="Q244" s="160"/>
      <c r="R244" s="80">
        <f t="shared" si="129"/>
        <v>0</v>
      </c>
      <c r="S244" s="149"/>
      <c r="T244" s="160"/>
      <c r="U244" s="80">
        <f t="shared" si="130"/>
        <v>0</v>
      </c>
      <c r="V244" s="149"/>
      <c r="W244" s="160"/>
      <c r="X244" s="80">
        <f t="shared" si="131"/>
        <v>0</v>
      </c>
      <c r="Y244" s="149"/>
      <c r="Z244" s="160"/>
      <c r="AA244" s="80">
        <f t="shared" si="132"/>
        <v>0</v>
      </c>
      <c r="AB244" s="149"/>
      <c r="AC244" s="160"/>
      <c r="AD244" s="80">
        <f t="shared" si="133"/>
        <v>0</v>
      </c>
      <c r="AE244" s="149"/>
      <c r="AF244" s="160"/>
      <c r="AG244" s="80">
        <f t="shared" si="134"/>
        <v>0</v>
      </c>
      <c r="AH244" s="149"/>
      <c r="AI244" s="160"/>
      <c r="AJ244" s="80">
        <f t="shared" si="135"/>
        <v>0</v>
      </c>
      <c r="AK244" s="149"/>
      <c r="AL244" s="160"/>
      <c r="AM244" s="80">
        <f t="shared" si="136"/>
        <v>0</v>
      </c>
      <c r="AN244" s="149"/>
      <c r="AO244" s="160"/>
      <c r="AP244" s="80">
        <f t="shared" si="137"/>
        <v>0</v>
      </c>
      <c r="AQ244" s="149"/>
      <c r="AR244" s="160"/>
      <c r="AS244" s="80">
        <f t="shared" si="138"/>
        <v>0</v>
      </c>
      <c r="AT244" s="149"/>
      <c r="AU244" s="160"/>
      <c r="AV244" s="80">
        <f t="shared" si="139"/>
        <v>0</v>
      </c>
      <c r="AW244" s="149"/>
      <c r="AX244" s="160"/>
      <c r="AY244" s="80">
        <f t="shared" si="140"/>
        <v>0</v>
      </c>
      <c r="AZ244" s="149"/>
      <c r="BA244" s="160"/>
      <c r="BB244" s="80">
        <f t="shared" si="141"/>
        <v>0</v>
      </c>
      <c r="BC244" s="149"/>
      <c r="BD244" s="160"/>
      <c r="BE244" s="80">
        <f t="shared" si="142"/>
        <v>0</v>
      </c>
      <c r="BF244" s="149"/>
      <c r="BG244" s="160"/>
      <c r="BH244" s="80">
        <f t="shared" si="143"/>
        <v>0</v>
      </c>
      <c r="BI244" s="149"/>
      <c r="BJ244" s="160"/>
      <c r="BK244" s="80">
        <f t="shared" si="144"/>
        <v>0</v>
      </c>
      <c r="BL244" s="149"/>
      <c r="BM244" s="160"/>
      <c r="BN244" s="80">
        <f t="shared" si="145"/>
        <v>0</v>
      </c>
      <c r="BO244" s="149"/>
      <c r="BP244" s="160"/>
      <c r="BQ244" s="80">
        <f t="shared" si="146"/>
        <v>0</v>
      </c>
      <c r="BR244" s="149"/>
      <c r="BS244" s="160"/>
      <c r="BT244" s="80">
        <f t="shared" si="147"/>
        <v>0</v>
      </c>
      <c r="BU244" s="149"/>
      <c r="BV244" s="160"/>
      <c r="BW244" s="80">
        <f t="shared" si="148"/>
        <v>0</v>
      </c>
      <c r="BX244" s="149"/>
      <c r="BY244" s="160"/>
      <c r="BZ244" s="80">
        <f t="shared" si="149"/>
        <v>0</v>
      </c>
      <c r="CA244" s="149"/>
      <c r="CB244" s="160"/>
      <c r="CC244" s="80">
        <f t="shared" si="150"/>
        <v>0</v>
      </c>
      <c r="CD244" s="149"/>
      <c r="CE244" s="160"/>
      <c r="CF244" s="80">
        <f t="shared" si="151"/>
        <v>0</v>
      </c>
      <c r="CG244" s="149"/>
      <c r="CH244" s="160"/>
      <c r="CI244" s="80">
        <f t="shared" si="152"/>
        <v>0</v>
      </c>
      <c r="CJ244" s="149"/>
      <c r="CK244" s="160"/>
      <c r="CL244" s="80">
        <f t="shared" si="153"/>
        <v>0</v>
      </c>
      <c r="CM244" s="149"/>
      <c r="CN244" s="160"/>
      <c r="CO244" s="80">
        <f t="shared" si="154"/>
        <v>0</v>
      </c>
      <c r="CP244" s="149"/>
      <c r="CQ244" s="160"/>
      <c r="CR244" s="80">
        <f t="shared" si="155"/>
        <v>0</v>
      </c>
      <c r="CS244" s="149"/>
      <c r="CT244" s="160"/>
      <c r="CU244" s="80">
        <f t="shared" si="156"/>
        <v>0</v>
      </c>
    </row>
    <row r="245" spans="1:99" ht="13.5" hidden="1" customHeight="1">
      <c r="A245" s="1">
        <f t="shared" si="157"/>
        <v>27</v>
      </c>
      <c r="B245" s="221"/>
      <c r="C245" s="84" t="e">
        <f t="shared" si="128"/>
        <v>#N/A</v>
      </c>
      <c r="D245" s="107"/>
      <c r="E245" s="97"/>
      <c r="F245" s="147"/>
      <c r="G245" s="113"/>
      <c r="H245" s="110"/>
      <c r="I245" s="85"/>
      <c r="J245" s="224"/>
      <c r="K245" s="86"/>
      <c r="L245" s="86"/>
      <c r="M245" s="86"/>
      <c r="N245" s="86"/>
      <c r="O245" s="86"/>
      <c r="P245" s="147"/>
      <c r="Q245" s="101"/>
      <c r="R245" s="87">
        <f t="shared" si="129"/>
        <v>0</v>
      </c>
      <c r="S245" s="147"/>
      <c r="T245" s="101"/>
      <c r="U245" s="87">
        <f t="shared" si="130"/>
        <v>0</v>
      </c>
      <c r="V245" s="147"/>
      <c r="W245" s="101"/>
      <c r="X245" s="87">
        <f t="shared" si="131"/>
        <v>0</v>
      </c>
      <c r="Y245" s="147"/>
      <c r="Z245" s="101"/>
      <c r="AA245" s="87">
        <f t="shared" si="132"/>
        <v>0</v>
      </c>
      <c r="AB245" s="147"/>
      <c r="AC245" s="101"/>
      <c r="AD245" s="87">
        <f t="shared" si="133"/>
        <v>0</v>
      </c>
      <c r="AE245" s="147"/>
      <c r="AF245" s="101"/>
      <c r="AG245" s="87">
        <f t="shared" si="134"/>
        <v>0</v>
      </c>
      <c r="AH245" s="147"/>
      <c r="AI245" s="101"/>
      <c r="AJ245" s="87">
        <f t="shared" si="135"/>
        <v>0</v>
      </c>
      <c r="AK245" s="147"/>
      <c r="AL245" s="101"/>
      <c r="AM245" s="87">
        <f t="shared" si="136"/>
        <v>0</v>
      </c>
      <c r="AN245" s="147"/>
      <c r="AO245" s="101"/>
      <c r="AP245" s="87">
        <f t="shared" si="137"/>
        <v>0</v>
      </c>
      <c r="AQ245" s="147"/>
      <c r="AR245" s="101"/>
      <c r="AS245" s="87">
        <f t="shared" si="138"/>
        <v>0</v>
      </c>
      <c r="AT245" s="147"/>
      <c r="AU245" s="101"/>
      <c r="AV245" s="87">
        <f t="shared" si="139"/>
        <v>0</v>
      </c>
      <c r="AW245" s="147"/>
      <c r="AX245" s="101"/>
      <c r="AY245" s="87">
        <f t="shared" si="140"/>
        <v>0</v>
      </c>
      <c r="AZ245" s="147"/>
      <c r="BA245" s="101"/>
      <c r="BB245" s="87">
        <f t="shared" si="141"/>
        <v>0</v>
      </c>
      <c r="BC245" s="147"/>
      <c r="BD245" s="101"/>
      <c r="BE245" s="87">
        <f t="shared" si="142"/>
        <v>0</v>
      </c>
      <c r="BF245" s="147"/>
      <c r="BG245" s="101"/>
      <c r="BH245" s="87">
        <f t="shared" si="143"/>
        <v>0</v>
      </c>
      <c r="BI245" s="147"/>
      <c r="BJ245" s="101"/>
      <c r="BK245" s="87">
        <f t="shared" si="144"/>
        <v>0</v>
      </c>
      <c r="BL245" s="147"/>
      <c r="BM245" s="101"/>
      <c r="BN245" s="87">
        <f t="shared" si="145"/>
        <v>0</v>
      </c>
      <c r="BO245" s="147"/>
      <c r="BP245" s="101"/>
      <c r="BQ245" s="87">
        <f t="shared" si="146"/>
        <v>0</v>
      </c>
      <c r="BR245" s="147"/>
      <c r="BS245" s="101"/>
      <c r="BT245" s="87">
        <f t="shared" si="147"/>
        <v>0</v>
      </c>
      <c r="BU245" s="147"/>
      <c r="BV245" s="101"/>
      <c r="BW245" s="87">
        <f t="shared" si="148"/>
        <v>0</v>
      </c>
      <c r="BX245" s="147"/>
      <c r="BY245" s="101"/>
      <c r="BZ245" s="87">
        <f t="shared" si="149"/>
        <v>0</v>
      </c>
      <c r="CA245" s="147"/>
      <c r="CB245" s="101"/>
      <c r="CC245" s="87">
        <f t="shared" si="150"/>
        <v>0</v>
      </c>
      <c r="CD245" s="147"/>
      <c r="CE245" s="101"/>
      <c r="CF245" s="87">
        <f t="shared" si="151"/>
        <v>0</v>
      </c>
      <c r="CG245" s="147"/>
      <c r="CH245" s="101"/>
      <c r="CI245" s="87">
        <f t="shared" si="152"/>
        <v>0</v>
      </c>
      <c r="CJ245" s="147"/>
      <c r="CK245" s="101"/>
      <c r="CL245" s="87">
        <f t="shared" si="153"/>
        <v>0</v>
      </c>
      <c r="CM245" s="147"/>
      <c r="CN245" s="101"/>
      <c r="CO245" s="87">
        <f t="shared" si="154"/>
        <v>0</v>
      </c>
      <c r="CP245" s="147"/>
      <c r="CQ245" s="101"/>
      <c r="CR245" s="87">
        <f t="shared" si="155"/>
        <v>0</v>
      </c>
      <c r="CS245" s="147"/>
      <c r="CT245" s="101"/>
      <c r="CU245" s="87">
        <f t="shared" si="156"/>
        <v>0</v>
      </c>
    </row>
    <row r="246" spans="1:99" ht="12.75" hidden="1" customHeight="1">
      <c r="A246" s="1">
        <f t="shared" si="157"/>
        <v>28</v>
      </c>
      <c r="B246" s="219">
        <v>28</v>
      </c>
      <c r="C246" s="81" t="e">
        <f t="shared" si="128"/>
        <v>#N/A</v>
      </c>
      <c r="D246" s="117"/>
      <c r="E246" s="96"/>
      <c r="F246" s="154"/>
      <c r="G246" s="112"/>
      <c r="H246" s="109"/>
      <c r="I246" s="82"/>
      <c r="J246" s="227"/>
      <c r="P246" s="154"/>
      <c r="Q246" s="167"/>
      <c r="R246" s="83">
        <f t="shared" si="129"/>
        <v>0</v>
      </c>
      <c r="S246" s="154"/>
      <c r="T246" s="167"/>
      <c r="U246" s="83">
        <f t="shared" si="130"/>
        <v>0</v>
      </c>
      <c r="V246" s="154"/>
      <c r="W246" s="167"/>
      <c r="X246" s="83">
        <f t="shared" si="131"/>
        <v>0</v>
      </c>
      <c r="Y246" s="154"/>
      <c r="Z246" s="167"/>
      <c r="AA246" s="83">
        <f t="shared" si="132"/>
        <v>0</v>
      </c>
      <c r="AB246" s="154"/>
      <c r="AC246" s="167"/>
      <c r="AD246" s="83">
        <f t="shared" si="133"/>
        <v>0</v>
      </c>
      <c r="AE246" s="154"/>
      <c r="AF246" s="167"/>
      <c r="AG246" s="83">
        <f t="shared" si="134"/>
        <v>0</v>
      </c>
      <c r="AH246" s="154"/>
      <c r="AI246" s="167"/>
      <c r="AJ246" s="83">
        <f t="shared" si="135"/>
        <v>0</v>
      </c>
      <c r="AK246" s="154"/>
      <c r="AL246" s="167"/>
      <c r="AM246" s="83">
        <f t="shared" si="136"/>
        <v>0</v>
      </c>
      <c r="AN246" s="154"/>
      <c r="AO246" s="167"/>
      <c r="AP246" s="83">
        <f t="shared" si="137"/>
        <v>0</v>
      </c>
      <c r="AQ246" s="154"/>
      <c r="AR246" s="167"/>
      <c r="AS246" s="83">
        <f t="shared" si="138"/>
        <v>0</v>
      </c>
      <c r="AT246" s="154"/>
      <c r="AU246" s="167"/>
      <c r="AV246" s="83">
        <f t="shared" si="139"/>
        <v>0</v>
      </c>
      <c r="AW246" s="154"/>
      <c r="AX246" s="167"/>
      <c r="AY246" s="83">
        <f t="shared" si="140"/>
        <v>0</v>
      </c>
      <c r="AZ246" s="154"/>
      <c r="BA246" s="167"/>
      <c r="BB246" s="83">
        <f t="shared" si="141"/>
        <v>0</v>
      </c>
      <c r="BC246" s="154"/>
      <c r="BD246" s="167"/>
      <c r="BE246" s="83">
        <f t="shared" si="142"/>
        <v>0</v>
      </c>
      <c r="BF246" s="154"/>
      <c r="BG246" s="167"/>
      <c r="BH246" s="83">
        <f t="shared" si="143"/>
        <v>0</v>
      </c>
      <c r="BI246" s="154"/>
      <c r="BJ246" s="167"/>
      <c r="BK246" s="83">
        <f t="shared" si="144"/>
        <v>0</v>
      </c>
      <c r="BL246" s="154"/>
      <c r="BM246" s="167"/>
      <c r="BN246" s="83">
        <f t="shared" si="145"/>
        <v>0</v>
      </c>
      <c r="BO246" s="154"/>
      <c r="BP246" s="167"/>
      <c r="BQ246" s="83">
        <f t="shared" si="146"/>
        <v>0</v>
      </c>
      <c r="BR246" s="154"/>
      <c r="BS246" s="167"/>
      <c r="BT246" s="83">
        <f t="shared" si="147"/>
        <v>0</v>
      </c>
      <c r="BU246" s="154"/>
      <c r="BV246" s="167"/>
      <c r="BW246" s="83">
        <f t="shared" si="148"/>
        <v>0</v>
      </c>
      <c r="BX246" s="154"/>
      <c r="BY246" s="167"/>
      <c r="BZ246" s="83">
        <f t="shared" si="149"/>
        <v>0</v>
      </c>
      <c r="CA246" s="154"/>
      <c r="CB246" s="167"/>
      <c r="CC246" s="83">
        <f t="shared" si="150"/>
        <v>0</v>
      </c>
      <c r="CD246" s="154"/>
      <c r="CE246" s="167"/>
      <c r="CF246" s="83">
        <f t="shared" si="151"/>
        <v>0</v>
      </c>
      <c r="CG246" s="154"/>
      <c r="CH246" s="167"/>
      <c r="CI246" s="83">
        <f t="shared" si="152"/>
        <v>0</v>
      </c>
      <c r="CJ246" s="154"/>
      <c r="CK246" s="167"/>
      <c r="CL246" s="83">
        <f t="shared" si="153"/>
        <v>0</v>
      </c>
      <c r="CM246" s="154"/>
      <c r="CN246" s="167"/>
      <c r="CO246" s="83">
        <f t="shared" si="154"/>
        <v>0</v>
      </c>
      <c r="CP246" s="154"/>
      <c r="CQ246" s="167"/>
      <c r="CR246" s="83">
        <f t="shared" si="155"/>
        <v>0</v>
      </c>
      <c r="CS246" s="154"/>
      <c r="CT246" s="167"/>
      <c r="CU246" s="83">
        <f t="shared" si="156"/>
        <v>0</v>
      </c>
    </row>
    <row r="247" spans="1:99" ht="12.75" hidden="1" customHeight="1">
      <c r="A247" s="1">
        <f t="shared" si="157"/>
        <v>28</v>
      </c>
      <c r="B247" s="220"/>
      <c r="C247" s="79" t="e">
        <f t="shared" si="128"/>
        <v>#N/A</v>
      </c>
      <c r="E247" s="95"/>
      <c r="F247" s="149"/>
      <c r="G247" s="111"/>
      <c r="H247" s="108"/>
      <c r="J247" s="223"/>
      <c r="P247" s="149"/>
      <c r="Q247" s="160"/>
      <c r="R247" s="80">
        <f t="shared" si="129"/>
        <v>0</v>
      </c>
      <c r="S247" s="149"/>
      <c r="T247" s="160"/>
      <c r="U247" s="80">
        <f t="shared" si="130"/>
        <v>0</v>
      </c>
      <c r="V247" s="149"/>
      <c r="W247" s="160"/>
      <c r="X247" s="80">
        <f t="shared" si="131"/>
        <v>0</v>
      </c>
      <c r="Y247" s="149"/>
      <c r="Z247" s="160"/>
      <c r="AA247" s="80">
        <f t="shared" si="132"/>
        <v>0</v>
      </c>
      <c r="AB247" s="149"/>
      <c r="AC247" s="160"/>
      <c r="AD247" s="80">
        <f t="shared" si="133"/>
        <v>0</v>
      </c>
      <c r="AE247" s="149"/>
      <c r="AF247" s="160"/>
      <c r="AG247" s="80">
        <f t="shared" si="134"/>
        <v>0</v>
      </c>
      <c r="AH247" s="149"/>
      <c r="AI247" s="160"/>
      <c r="AJ247" s="80">
        <f t="shared" si="135"/>
        <v>0</v>
      </c>
      <c r="AK247" s="149"/>
      <c r="AL247" s="160"/>
      <c r="AM247" s="80">
        <f t="shared" si="136"/>
        <v>0</v>
      </c>
      <c r="AN247" s="149"/>
      <c r="AO247" s="160"/>
      <c r="AP247" s="80">
        <f t="shared" si="137"/>
        <v>0</v>
      </c>
      <c r="AQ247" s="149"/>
      <c r="AR247" s="160"/>
      <c r="AS247" s="80">
        <f t="shared" si="138"/>
        <v>0</v>
      </c>
      <c r="AT247" s="149"/>
      <c r="AU247" s="160"/>
      <c r="AV247" s="80">
        <f t="shared" si="139"/>
        <v>0</v>
      </c>
      <c r="AW247" s="149"/>
      <c r="AX247" s="160"/>
      <c r="AY247" s="80">
        <f t="shared" si="140"/>
        <v>0</v>
      </c>
      <c r="AZ247" s="149"/>
      <c r="BA247" s="160"/>
      <c r="BB247" s="80">
        <f t="shared" si="141"/>
        <v>0</v>
      </c>
      <c r="BC247" s="149"/>
      <c r="BD247" s="160"/>
      <c r="BE247" s="80">
        <f t="shared" si="142"/>
        <v>0</v>
      </c>
      <c r="BF247" s="149"/>
      <c r="BG247" s="160"/>
      <c r="BH247" s="80">
        <f t="shared" si="143"/>
        <v>0</v>
      </c>
      <c r="BI247" s="149"/>
      <c r="BJ247" s="160"/>
      <c r="BK247" s="80">
        <f t="shared" si="144"/>
        <v>0</v>
      </c>
      <c r="BL247" s="149"/>
      <c r="BM247" s="160"/>
      <c r="BN247" s="80">
        <f t="shared" si="145"/>
        <v>0</v>
      </c>
      <c r="BO247" s="149"/>
      <c r="BP247" s="160"/>
      <c r="BQ247" s="80">
        <f t="shared" si="146"/>
        <v>0</v>
      </c>
      <c r="BR247" s="149"/>
      <c r="BS247" s="160"/>
      <c r="BT247" s="80">
        <f t="shared" si="147"/>
        <v>0</v>
      </c>
      <c r="BU247" s="149"/>
      <c r="BV247" s="160"/>
      <c r="BW247" s="80">
        <f t="shared" si="148"/>
        <v>0</v>
      </c>
      <c r="BX247" s="149"/>
      <c r="BY247" s="160"/>
      <c r="BZ247" s="80">
        <f t="shared" si="149"/>
        <v>0</v>
      </c>
      <c r="CA247" s="149"/>
      <c r="CB247" s="160"/>
      <c r="CC247" s="80">
        <f t="shared" si="150"/>
        <v>0</v>
      </c>
      <c r="CD247" s="149"/>
      <c r="CE247" s="160"/>
      <c r="CF247" s="80">
        <f t="shared" si="151"/>
        <v>0</v>
      </c>
      <c r="CG247" s="149"/>
      <c r="CH247" s="160"/>
      <c r="CI247" s="80">
        <f t="shared" si="152"/>
        <v>0</v>
      </c>
      <c r="CJ247" s="149"/>
      <c r="CK247" s="160"/>
      <c r="CL247" s="80">
        <f t="shared" si="153"/>
        <v>0</v>
      </c>
      <c r="CM247" s="149"/>
      <c r="CN247" s="160"/>
      <c r="CO247" s="80">
        <f t="shared" si="154"/>
        <v>0</v>
      </c>
      <c r="CP247" s="149"/>
      <c r="CQ247" s="160"/>
      <c r="CR247" s="80">
        <f t="shared" si="155"/>
        <v>0</v>
      </c>
      <c r="CS247" s="149"/>
      <c r="CT247" s="160"/>
      <c r="CU247" s="80">
        <f t="shared" si="156"/>
        <v>0</v>
      </c>
    </row>
    <row r="248" spans="1:99" ht="12.75" hidden="1" customHeight="1">
      <c r="A248" s="1">
        <f t="shared" si="157"/>
        <v>28</v>
      </c>
      <c r="B248" s="220"/>
      <c r="C248" s="81" t="e">
        <f t="shared" si="128"/>
        <v>#N/A</v>
      </c>
      <c r="D248" s="106"/>
      <c r="E248" s="96"/>
      <c r="F248" s="154"/>
      <c r="G248" s="112"/>
      <c r="H248" s="109"/>
      <c r="I248" s="82"/>
      <c r="J248" s="223"/>
      <c r="P248" s="154"/>
      <c r="Q248" s="167"/>
      <c r="R248" s="83">
        <f t="shared" si="129"/>
        <v>0</v>
      </c>
      <c r="S248" s="154"/>
      <c r="T248" s="167"/>
      <c r="U248" s="83">
        <f t="shared" si="130"/>
        <v>0</v>
      </c>
      <c r="V248" s="154"/>
      <c r="W248" s="167"/>
      <c r="X248" s="83">
        <f t="shared" si="131"/>
        <v>0</v>
      </c>
      <c r="Y248" s="154"/>
      <c r="Z248" s="167"/>
      <c r="AA248" s="83">
        <f t="shared" si="132"/>
        <v>0</v>
      </c>
      <c r="AB248" s="154"/>
      <c r="AC248" s="167"/>
      <c r="AD248" s="83">
        <f t="shared" si="133"/>
        <v>0</v>
      </c>
      <c r="AE248" s="154"/>
      <c r="AF248" s="167"/>
      <c r="AG248" s="83">
        <f t="shared" si="134"/>
        <v>0</v>
      </c>
      <c r="AH248" s="154"/>
      <c r="AI248" s="167"/>
      <c r="AJ248" s="83">
        <f t="shared" si="135"/>
        <v>0</v>
      </c>
      <c r="AK248" s="154"/>
      <c r="AL248" s="167"/>
      <c r="AM248" s="83">
        <f t="shared" si="136"/>
        <v>0</v>
      </c>
      <c r="AN248" s="154"/>
      <c r="AO248" s="167"/>
      <c r="AP248" s="83">
        <f t="shared" si="137"/>
        <v>0</v>
      </c>
      <c r="AQ248" s="154"/>
      <c r="AR248" s="167"/>
      <c r="AS248" s="83">
        <f t="shared" si="138"/>
        <v>0</v>
      </c>
      <c r="AT248" s="154"/>
      <c r="AU248" s="167"/>
      <c r="AV248" s="83">
        <f t="shared" si="139"/>
        <v>0</v>
      </c>
      <c r="AW248" s="154"/>
      <c r="AX248" s="167"/>
      <c r="AY248" s="83">
        <f t="shared" si="140"/>
        <v>0</v>
      </c>
      <c r="AZ248" s="154"/>
      <c r="BA248" s="167"/>
      <c r="BB248" s="83">
        <f t="shared" si="141"/>
        <v>0</v>
      </c>
      <c r="BC248" s="154"/>
      <c r="BD248" s="167"/>
      <c r="BE248" s="83">
        <f t="shared" si="142"/>
        <v>0</v>
      </c>
      <c r="BF248" s="154"/>
      <c r="BG248" s="167"/>
      <c r="BH248" s="83">
        <f t="shared" si="143"/>
        <v>0</v>
      </c>
      <c r="BI248" s="154"/>
      <c r="BJ248" s="167"/>
      <c r="BK248" s="83">
        <f t="shared" si="144"/>
        <v>0</v>
      </c>
      <c r="BL248" s="154"/>
      <c r="BM248" s="167"/>
      <c r="BN248" s="83">
        <f t="shared" si="145"/>
        <v>0</v>
      </c>
      <c r="BO248" s="154"/>
      <c r="BP248" s="167"/>
      <c r="BQ248" s="83">
        <f t="shared" si="146"/>
        <v>0</v>
      </c>
      <c r="BR248" s="154"/>
      <c r="BS248" s="167"/>
      <c r="BT248" s="83">
        <f t="shared" si="147"/>
        <v>0</v>
      </c>
      <c r="BU248" s="154"/>
      <c r="BV248" s="167"/>
      <c r="BW248" s="83">
        <f t="shared" si="148"/>
        <v>0</v>
      </c>
      <c r="BX248" s="154"/>
      <c r="BY248" s="167"/>
      <c r="BZ248" s="83">
        <f t="shared" si="149"/>
        <v>0</v>
      </c>
      <c r="CA248" s="154"/>
      <c r="CB248" s="167"/>
      <c r="CC248" s="83">
        <f t="shared" si="150"/>
        <v>0</v>
      </c>
      <c r="CD248" s="154"/>
      <c r="CE248" s="167"/>
      <c r="CF248" s="83">
        <f t="shared" si="151"/>
        <v>0</v>
      </c>
      <c r="CG248" s="154"/>
      <c r="CH248" s="167"/>
      <c r="CI248" s="83">
        <f t="shared" si="152"/>
        <v>0</v>
      </c>
      <c r="CJ248" s="154"/>
      <c r="CK248" s="167"/>
      <c r="CL248" s="83">
        <f t="shared" si="153"/>
        <v>0</v>
      </c>
      <c r="CM248" s="154"/>
      <c r="CN248" s="167"/>
      <c r="CO248" s="83">
        <f t="shared" si="154"/>
        <v>0</v>
      </c>
      <c r="CP248" s="154"/>
      <c r="CQ248" s="167"/>
      <c r="CR248" s="83">
        <f t="shared" si="155"/>
        <v>0</v>
      </c>
      <c r="CS248" s="154"/>
      <c r="CT248" s="167"/>
      <c r="CU248" s="83">
        <f t="shared" si="156"/>
        <v>0</v>
      </c>
    </row>
    <row r="249" spans="1:99" ht="12.75" hidden="1" customHeight="1">
      <c r="A249" s="1">
        <f t="shared" si="157"/>
        <v>28</v>
      </c>
      <c r="B249" s="220"/>
      <c r="C249" s="79" t="e">
        <f t="shared" si="128"/>
        <v>#N/A</v>
      </c>
      <c r="E249" s="95"/>
      <c r="F249" s="149"/>
      <c r="G249" s="111"/>
      <c r="H249" s="108"/>
      <c r="J249" s="223"/>
      <c r="P249" s="149"/>
      <c r="Q249" s="160"/>
      <c r="R249" s="80">
        <f t="shared" si="129"/>
        <v>0</v>
      </c>
      <c r="S249" s="149"/>
      <c r="T249" s="160"/>
      <c r="U249" s="80">
        <f t="shared" si="130"/>
        <v>0</v>
      </c>
      <c r="V249" s="149"/>
      <c r="W249" s="160"/>
      <c r="X249" s="80">
        <f t="shared" si="131"/>
        <v>0</v>
      </c>
      <c r="Y249" s="149"/>
      <c r="Z249" s="160"/>
      <c r="AA249" s="80">
        <f t="shared" si="132"/>
        <v>0</v>
      </c>
      <c r="AB249" s="149"/>
      <c r="AC249" s="160"/>
      <c r="AD249" s="80">
        <f t="shared" si="133"/>
        <v>0</v>
      </c>
      <c r="AE249" s="149"/>
      <c r="AF249" s="160"/>
      <c r="AG249" s="80">
        <f t="shared" si="134"/>
        <v>0</v>
      </c>
      <c r="AH249" s="149"/>
      <c r="AI249" s="160"/>
      <c r="AJ249" s="80">
        <f t="shared" si="135"/>
        <v>0</v>
      </c>
      <c r="AK249" s="149"/>
      <c r="AL249" s="160"/>
      <c r="AM249" s="80">
        <f t="shared" si="136"/>
        <v>0</v>
      </c>
      <c r="AN249" s="149"/>
      <c r="AO249" s="160"/>
      <c r="AP249" s="80">
        <f t="shared" si="137"/>
        <v>0</v>
      </c>
      <c r="AQ249" s="149"/>
      <c r="AR249" s="160"/>
      <c r="AS249" s="80">
        <f t="shared" si="138"/>
        <v>0</v>
      </c>
      <c r="AT249" s="149"/>
      <c r="AU249" s="160"/>
      <c r="AV249" s="80">
        <f t="shared" si="139"/>
        <v>0</v>
      </c>
      <c r="AW249" s="149"/>
      <c r="AX249" s="160"/>
      <c r="AY249" s="80">
        <f t="shared" si="140"/>
        <v>0</v>
      </c>
      <c r="AZ249" s="149"/>
      <c r="BA249" s="160"/>
      <c r="BB249" s="80">
        <f t="shared" si="141"/>
        <v>0</v>
      </c>
      <c r="BC249" s="149"/>
      <c r="BD249" s="160"/>
      <c r="BE249" s="80">
        <f t="shared" si="142"/>
        <v>0</v>
      </c>
      <c r="BF249" s="149"/>
      <c r="BG249" s="160"/>
      <c r="BH249" s="80">
        <f t="shared" si="143"/>
        <v>0</v>
      </c>
      <c r="BI249" s="149"/>
      <c r="BJ249" s="160"/>
      <c r="BK249" s="80">
        <f t="shared" si="144"/>
        <v>0</v>
      </c>
      <c r="BL249" s="149"/>
      <c r="BM249" s="160"/>
      <c r="BN249" s="80">
        <f t="shared" si="145"/>
        <v>0</v>
      </c>
      <c r="BO249" s="149"/>
      <c r="BP249" s="160"/>
      <c r="BQ249" s="80">
        <f t="shared" si="146"/>
        <v>0</v>
      </c>
      <c r="BR249" s="149"/>
      <c r="BS249" s="160"/>
      <c r="BT249" s="80">
        <f t="shared" si="147"/>
        <v>0</v>
      </c>
      <c r="BU249" s="149"/>
      <c r="BV249" s="160"/>
      <c r="BW249" s="80">
        <f t="shared" si="148"/>
        <v>0</v>
      </c>
      <c r="BX249" s="149"/>
      <c r="BY249" s="160"/>
      <c r="BZ249" s="80">
        <f t="shared" si="149"/>
        <v>0</v>
      </c>
      <c r="CA249" s="149"/>
      <c r="CB249" s="160"/>
      <c r="CC249" s="80">
        <f t="shared" si="150"/>
        <v>0</v>
      </c>
      <c r="CD249" s="149"/>
      <c r="CE249" s="160"/>
      <c r="CF249" s="80">
        <f t="shared" si="151"/>
        <v>0</v>
      </c>
      <c r="CG249" s="149"/>
      <c r="CH249" s="160"/>
      <c r="CI249" s="80">
        <f t="shared" si="152"/>
        <v>0</v>
      </c>
      <c r="CJ249" s="149"/>
      <c r="CK249" s="160"/>
      <c r="CL249" s="80">
        <f t="shared" si="153"/>
        <v>0</v>
      </c>
      <c r="CM249" s="149"/>
      <c r="CN249" s="160"/>
      <c r="CO249" s="80">
        <f t="shared" si="154"/>
        <v>0</v>
      </c>
      <c r="CP249" s="149"/>
      <c r="CQ249" s="160"/>
      <c r="CR249" s="80">
        <f t="shared" si="155"/>
        <v>0</v>
      </c>
      <c r="CS249" s="149"/>
      <c r="CT249" s="160"/>
      <c r="CU249" s="80">
        <f t="shared" si="156"/>
        <v>0</v>
      </c>
    </row>
    <row r="250" spans="1:99" ht="12.75" hidden="1" customHeight="1">
      <c r="A250" s="1">
        <f t="shared" si="157"/>
        <v>28</v>
      </c>
      <c r="B250" s="220"/>
      <c r="C250" s="81" t="e">
        <f t="shared" si="128"/>
        <v>#N/A</v>
      </c>
      <c r="D250" s="106"/>
      <c r="E250" s="96"/>
      <c r="F250" s="154"/>
      <c r="G250" s="112"/>
      <c r="H250" s="109"/>
      <c r="I250" s="82"/>
      <c r="J250" s="223"/>
      <c r="P250" s="154"/>
      <c r="Q250" s="167"/>
      <c r="R250" s="83">
        <f t="shared" si="129"/>
        <v>0</v>
      </c>
      <c r="S250" s="154"/>
      <c r="T250" s="167"/>
      <c r="U250" s="83">
        <f t="shared" si="130"/>
        <v>0</v>
      </c>
      <c r="V250" s="154"/>
      <c r="W250" s="167"/>
      <c r="X250" s="83">
        <f t="shared" si="131"/>
        <v>0</v>
      </c>
      <c r="Y250" s="154"/>
      <c r="Z250" s="167"/>
      <c r="AA250" s="83">
        <f t="shared" si="132"/>
        <v>0</v>
      </c>
      <c r="AB250" s="154"/>
      <c r="AC250" s="167"/>
      <c r="AD250" s="83">
        <f t="shared" si="133"/>
        <v>0</v>
      </c>
      <c r="AE250" s="154"/>
      <c r="AF250" s="167"/>
      <c r="AG250" s="83">
        <f t="shared" si="134"/>
        <v>0</v>
      </c>
      <c r="AH250" s="154"/>
      <c r="AI250" s="167"/>
      <c r="AJ250" s="83">
        <f t="shared" si="135"/>
        <v>0</v>
      </c>
      <c r="AK250" s="154"/>
      <c r="AL250" s="167"/>
      <c r="AM250" s="83">
        <f t="shared" si="136"/>
        <v>0</v>
      </c>
      <c r="AN250" s="154"/>
      <c r="AO250" s="167"/>
      <c r="AP250" s="83">
        <f t="shared" si="137"/>
        <v>0</v>
      </c>
      <c r="AQ250" s="154"/>
      <c r="AR250" s="167"/>
      <c r="AS250" s="83">
        <f t="shared" si="138"/>
        <v>0</v>
      </c>
      <c r="AT250" s="154"/>
      <c r="AU250" s="167"/>
      <c r="AV250" s="83">
        <f t="shared" si="139"/>
        <v>0</v>
      </c>
      <c r="AW250" s="154"/>
      <c r="AX250" s="167"/>
      <c r="AY250" s="83">
        <f t="shared" si="140"/>
        <v>0</v>
      </c>
      <c r="AZ250" s="154"/>
      <c r="BA250" s="167"/>
      <c r="BB250" s="83">
        <f t="shared" si="141"/>
        <v>0</v>
      </c>
      <c r="BC250" s="154"/>
      <c r="BD250" s="167"/>
      <c r="BE250" s="83">
        <f t="shared" si="142"/>
        <v>0</v>
      </c>
      <c r="BF250" s="154"/>
      <c r="BG250" s="167"/>
      <c r="BH250" s="83">
        <f t="shared" si="143"/>
        <v>0</v>
      </c>
      <c r="BI250" s="154"/>
      <c r="BJ250" s="167"/>
      <c r="BK250" s="83">
        <f t="shared" si="144"/>
        <v>0</v>
      </c>
      <c r="BL250" s="154"/>
      <c r="BM250" s="167"/>
      <c r="BN250" s="83">
        <f t="shared" si="145"/>
        <v>0</v>
      </c>
      <c r="BO250" s="154"/>
      <c r="BP250" s="167"/>
      <c r="BQ250" s="83">
        <f t="shared" si="146"/>
        <v>0</v>
      </c>
      <c r="BR250" s="154"/>
      <c r="BS250" s="167"/>
      <c r="BT250" s="83">
        <f t="shared" si="147"/>
        <v>0</v>
      </c>
      <c r="BU250" s="154"/>
      <c r="BV250" s="167"/>
      <c r="BW250" s="83">
        <f t="shared" si="148"/>
        <v>0</v>
      </c>
      <c r="BX250" s="154"/>
      <c r="BY250" s="167"/>
      <c r="BZ250" s="83">
        <f t="shared" si="149"/>
        <v>0</v>
      </c>
      <c r="CA250" s="154"/>
      <c r="CB250" s="167"/>
      <c r="CC250" s="83">
        <f t="shared" si="150"/>
        <v>0</v>
      </c>
      <c r="CD250" s="154"/>
      <c r="CE250" s="167"/>
      <c r="CF250" s="83">
        <f t="shared" si="151"/>
        <v>0</v>
      </c>
      <c r="CG250" s="154"/>
      <c r="CH250" s="167"/>
      <c r="CI250" s="83">
        <f t="shared" si="152"/>
        <v>0</v>
      </c>
      <c r="CJ250" s="154"/>
      <c r="CK250" s="167"/>
      <c r="CL250" s="83">
        <f t="shared" si="153"/>
        <v>0</v>
      </c>
      <c r="CM250" s="154"/>
      <c r="CN250" s="167"/>
      <c r="CO250" s="83">
        <f t="shared" si="154"/>
        <v>0</v>
      </c>
      <c r="CP250" s="154"/>
      <c r="CQ250" s="167"/>
      <c r="CR250" s="83">
        <f t="shared" si="155"/>
        <v>0</v>
      </c>
      <c r="CS250" s="154"/>
      <c r="CT250" s="167"/>
      <c r="CU250" s="83">
        <f t="shared" si="156"/>
        <v>0</v>
      </c>
    </row>
    <row r="251" spans="1:99" ht="12.75" hidden="1" customHeight="1">
      <c r="A251" s="1">
        <f t="shared" si="157"/>
        <v>28</v>
      </c>
      <c r="B251" s="220"/>
      <c r="C251" s="79" t="e">
        <f t="shared" si="128"/>
        <v>#N/A</v>
      </c>
      <c r="E251" s="95"/>
      <c r="F251" s="149"/>
      <c r="G251" s="111"/>
      <c r="H251" s="108"/>
      <c r="J251" s="223"/>
      <c r="P251" s="149"/>
      <c r="Q251" s="160"/>
      <c r="R251" s="80">
        <f t="shared" si="129"/>
        <v>0</v>
      </c>
      <c r="S251" s="149"/>
      <c r="T251" s="160"/>
      <c r="U251" s="80">
        <f t="shared" si="130"/>
        <v>0</v>
      </c>
      <c r="V251" s="149"/>
      <c r="W251" s="160"/>
      <c r="X251" s="80">
        <f t="shared" si="131"/>
        <v>0</v>
      </c>
      <c r="Y251" s="149"/>
      <c r="Z251" s="160"/>
      <c r="AA251" s="80">
        <f t="shared" si="132"/>
        <v>0</v>
      </c>
      <c r="AB251" s="149"/>
      <c r="AC251" s="160"/>
      <c r="AD251" s="80">
        <f t="shared" si="133"/>
        <v>0</v>
      </c>
      <c r="AE251" s="149"/>
      <c r="AF251" s="160"/>
      <c r="AG251" s="80">
        <f t="shared" si="134"/>
        <v>0</v>
      </c>
      <c r="AH251" s="149"/>
      <c r="AI251" s="160"/>
      <c r="AJ251" s="80">
        <f t="shared" si="135"/>
        <v>0</v>
      </c>
      <c r="AK251" s="149"/>
      <c r="AL251" s="160"/>
      <c r="AM251" s="80">
        <f t="shared" si="136"/>
        <v>0</v>
      </c>
      <c r="AN251" s="149"/>
      <c r="AO251" s="160"/>
      <c r="AP251" s="80">
        <f t="shared" si="137"/>
        <v>0</v>
      </c>
      <c r="AQ251" s="149"/>
      <c r="AR251" s="160"/>
      <c r="AS251" s="80">
        <f t="shared" si="138"/>
        <v>0</v>
      </c>
      <c r="AT251" s="149"/>
      <c r="AU251" s="160"/>
      <c r="AV251" s="80">
        <f t="shared" si="139"/>
        <v>0</v>
      </c>
      <c r="AW251" s="149"/>
      <c r="AX251" s="160"/>
      <c r="AY251" s="80">
        <f t="shared" si="140"/>
        <v>0</v>
      </c>
      <c r="AZ251" s="149"/>
      <c r="BA251" s="160"/>
      <c r="BB251" s="80">
        <f t="shared" si="141"/>
        <v>0</v>
      </c>
      <c r="BC251" s="149"/>
      <c r="BD251" s="160"/>
      <c r="BE251" s="80">
        <f t="shared" si="142"/>
        <v>0</v>
      </c>
      <c r="BF251" s="149"/>
      <c r="BG251" s="160"/>
      <c r="BH251" s="80">
        <f t="shared" si="143"/>
        <v>0</v>
      </c>
      <c r="BI251" s="149"/>
      <c r="BJ251" s="160"/>
      <c r="BK251" s="80">
        <f t="shared" si="144"/>
        <v>0</v>
      </c>
      <c r="BL251" s="149"/>
      <c r="BM251" s="160"/>
      <c r="BN251" s="80">
        <f t="shared" si="145"/>
        <v>0</v>
      </c>
      <c r="BO251" s="149"/>
      <c r="BP251" s="160"/>
      <c r="BQ251" s="80">
        <f t="shared" si="146"/>
        <v>0</v>
      </c>
      <c r="BR251" s="149"/>
      <c r="BS251" s="160"/>
      <c r="BT251" s="80">
        <f t="shared" si="147"/>
        <v>0</v>
      </c>
      <c r="BU251" s="149"/>
      <c r="BV251" s="160"/>
      <c r="BW251" s="80">
        <f t="shared" si="148"/>
        <v>0</v>
      </c>
      <c r="BX251" s="149"/>
      <c r="BY251" s="160"/>
      <c r="BZ251" s="80">
        <f t="shared" si="149"/>
        <v>0</v>
      </c>
      <c r="CA251" s="149"/>
      <c r="CB251" s="160"/>
      <c r="CC251" s="80">
        <f t="shared" si="150"/>
        <v>0</v>
      </c>
      <c r="CD251" s="149"/>
      <c r="CE251" s="160"/>
      <c r="CF251" s="80">
        <f t="shared" si="151"/>
        <v>0</v>
      </c>
      <c r="CG251" s="149"/>
      <c r="CH251" s="160"/>
      <c r="CI251" s="80">
        <f t="shared" si="152"/>
        <v>0</v>
      </c>
      <c r="CJ251" s="149"/>
      <c r="CK251" s="160"/>
      <c r="CL251" s="80">
        <f t="shared" si="153"/>
        <v>0</v>
      </c>
      <c r="CM251" s="149"/>
      <c r="CN251" s="160"/>
      <c r="CO251" s="80">
        <f t="shared" si="154"/>
        <v>0</v>
      </c>
      <c r="CP251" s="149"/>
      <c r="CQ251" s="160"/>
      <c r="CR251" s="80">
        <f t="shared" si="155"/>
        <v>0</v>
      </c>
      <c r="CS251" s="149"/>
      <c r="CT251" s="160"/>
      <c r="CU251" s="80">
        <f t="shared" si="156"/>
        <v>0</v>
      </c>
    </row>
    <row r="252" spans="1:99" ht="12.75" hidden="1" customHeight="1">
      <c r="A252" s="1">
        <f t="shared" si="157"/>
        <v>28</v>
      </c>
      <c r="B252" s="220"/>
      <c r="C252" s="81" t="e">
        <f t="shared" si="128"/>
        <v>#N/A</v>
      </c>
      <c r="D252" s="106"/>
      <c r="E252" s="96"/>
      <c r="F252" s="154"/>
      <c r="G252" s="112"/>
      <c r="H252" s="109"/>
      <c r="I252" s="82"/>
      <c r="J252" s="223"/>
      <c r="P252" s="154"/>
      <c r="Q252" s="167"/>
      <c r="R252" s="83">
        <f t="shared" si="129"/>
        <v>0</v>
      </c>
      <c r="S252" s="154"/>
      <c r="T252" s="167"/>
      <c r="U252" s="83">
        <f t="shared" si="130"/>
        <v>0</v>
      </c>
      <c r="V252" s="154"/>
      <c r="W252" s="167"/>
      <c r="X252" s="83">
        <f t="shared" si="131"/>
        <v>0</v>
      </c>
      <c r="Y252" s="154"/>
      <c r="Z252" s="167"/>
      <c r="AA252" s="83">
        <f t="shared" si="132"/>
        <v>0</v>
      </c>
      <c r="AB252" s="154"/>
      <c r="AC252" s="167"/>
      <c r="AD252" s="83">
        <f t="shared" si="133"/>
        <v>0</v>
      </c>
      <c r="AE252" s="154"/>
      <c r="AF252" s="167"/>
      <c r="AG252" s="83">
        <f t="shared" si="134"/>
        <v>0</v>
      </c>
      <c r="AH252" s="154"/>
      <c r="AI252" s="167"/>
      <c r="AJ252" s="83">
        <f t="shared" si="135"/>
        <v>0</v>
      </c>
      <c r="AK252" s="154"/>
      <c r="AL252" s="167"/>
      <c r="AM252" s="83">
        <f t="shared" si="136"/>
        <v>0</v>
      </c>
      <c r="AN252" s="154"/>
      <c r="AO252" s="167"/>
      <c r="AP252" s="83">
        <f t="shared" si="137"/>
        <v>0</v>
      </c>
      <c r="AQ252" s="154"/>
      <c r="AR252" s="167"/>
      <c r="AS252" s="83">
        <f t="shared" si="138"/>
        <v>0</v>
      </c>
      <c r="AT252" s="154"/>
      <c r="AU252" s="167"/>
      <c r="AV252" s="83">
        <f t="shared" si="139"/>
        <v>0</v>
      </c>
      <c r="AW252" s="154"/>
      <c r="AX252" s="167"/>
      <c r="AY252" s="83">
        <f t="shared" si="140"/>
        <v>0</v>
      </c>
      <c r="AZ252" s="154"/>
      <c r="BA252" s="167"/>
      <c r="BB252" s="83">
        <f t="shared" si="141"/>
        <v>0</v>
      </c>
      <c r="BC252" s="154"/>
      <c r="BD252" s="167"/>
      <c r="BE252" s="83">
        <f t="shared" si="142"/>
        <v>0</v>
      </c>
      <c r="BF252" s="154"/>
      <c r="BG252" s="167"/>
      <c r="BH252" s="83">
        <f t="shared" si="143"/>
        <v>0</v>
      </c>
      <c r="BI252" s="154"/>
      <c r="BJ252" s="167"/>
      <c r="BK252" s="83">
        <f t="shared" si="144"/>
        <v>0</v>
      </c>
      <c r="BL252" s="154"/>
      <c r="BM252" s="167"/>
      <c r="BN252" s="83">
        <f t="shared" si="145"/>
        <v>0</v>
      </c>
      <c r="BO252" s="154"/>
      <c r="BP252" s="167"/>
      <c r="BQ252" s="83">
        <f t="shared" si="146"/>
        <v>0</v>
      </c>
      <c r="BR252" s="154"/>
      <c r="BS252" s="167"/>
      <c r="BT252" s="83">
        <f t="shared" si="147"/>
        <v>0</v>
      </c>
      <c r="BU252" s="154"/>
      <c r="BV252" s="167"/>
      <c r="BW252" s="83">
        <f t="shared" si="148"/>
        <v>0</v>
      </c>
      <c r="BX252" s="154"/>
      <c r="BY252" s="167"/>
      <c r="BZ252" s="83">
        <f t="shared" si="149"/>
        <v>0</v>
      </c>
      <c r="CA252" s="154"/>
      <c r="CB252" s="167"/>
      <c r="CC252" s="83">
        <f t="shared" si="150"/>
        <v>0</v>
      </c>
      <c r="CD252" s="154"/>
      <c r="CE252" s="167"/>
      <c r="CF252" s="83">
        <f t="shared" si="151"/>
        <v>0</v>
      </c>
      <c r="CG252" s="154"/>
      <c r="CH252" s="167"/>
      <c r="CI252" s="83">
        <f t="shared" si="152"/>
        <v>0</v>
      </c>
      <c r="CJ252" s="154"/>
      <c r="CK252" s="167"/>
      <c r="CL252" s="83">
        <f t="shared" si="153"/>
        <v>0</v>
      </c>
      <c r="CM252" s="154"/>
      <c r="CN252" s="167"/>
      <c r="CO252" s="83">
        <f t="shared" si="154"/>
        <v>0</v>
      </c>
      <c r="CP252" s="154"/>
      <c r="CQ252" s="167"/>
      <c r="CR252" s="83">
        <f t="shared" si="155"/>
        <v>0</v>
      </c>
      <c r="CS252" s="154"/>
      <c r="CT252" s="167"/>
      <c r="CU252" s="83">
        <f t="shared" si="156"/>
        <v>0</v>
      </c>
    </row>
    <row r="253" spans="1:99" ht="12.75" hidden="1" customHeight="1">
      <c r="A253" s="1">
        <f t="shared" si="157"/>
        <v>28</v>
      </c>
      <c r="B253" s="220"/>
      <c r="C253" s="79" t="e">
        <f t="shared" si="128"/>
        <v>#N/A</v>
      </c>
      <c r="E253" s="95"/>
      <c r="F253" s="149"/>
      <c r="G253" s="111"/>
      <c r="H253" s="108"/>
      <c r="J253" s="223"/>
      <c r="P253" s="149"/>
      <c r="Q253" s="160"/>
      <c r="R253" s="80">
        <f t="shared" si="129"/>
        <v>0</v>
      </c>
      <c r="S253" s="149"/>
      <c r="T253" s="160"/>
      <c r="U253" s="80">
        <f t="shared" si="130"/>
        <v>0</v>
      </c>
      <c r="V253" s="149"/>
      <c r="W253" s="160"/>
      <c r="X253" s="80">
        <f t="shared" si="131"/>
        <v>0</v>
      </c>
      <c r="Y253" s="149"/>
      <c r="Z253" s="160"/>
      <c r="AA253" s="80">
        <f t="shared" si="132"/>
        <v>0</v>
      </c>
      <c r="AB253" s="149"/>
      <c r="AC253" s="160"/>
      <c r="AD253" s="80">
        <f t="shared" si="133"/>
        <v>0</v>
      </c>
      <c r="AE253" s="149"/>
      <c r="AF253" s="160"/>
      <c r="AG253" s="80">
        <f t="shared" si="134"/>
        <v>0</v>
      </c>
      <c r="AH253" s="149"/>
      <c r="AI253" s="160"/>
      <c r="AJ253" s="80">
        <f t="shared" si="135"/>
        <v>0</v>
      </c>
      <c r="AK253" s="149"/>
      <c r="AL253" s="160"/>
      <c r="AM253" s="80">
        <f t="shared" si="136"/>
        <v>0</v>
      </c>
      <c r="AN253" s="149"/>
      <c r="AO253" s="160"/>
      <c r="AP253" s="80">
        <f t="shared" si="137"/>
        <v>0</v>
      </c>
      <c r="AQ253" s="149"/>
      <c r="AR253" s="160"/>
      <c r="AS253" s="80">
        <f t="shared" si="138"/>
        <v>0</v>
      </c>
      <c r="AT253" s="149"/>
      <c r="AU253" s="160"/>
      <c r="AV253" s="80">
        <f t="shared" si="139"/>
        <v>0</v>
      </c>
      <c r="AW253" s="149"/>
      <c r="AX253" s="160"/>
      <c r="AY253" s="80">
        <f t="shared" si="140"/>
        <v>0</v>
      </c>
      <c r="AZ253" s="149"/>
      <c r="BA253" s="160"/>
      <c r="BB253" s="80">
        <f t="shared" si="141"/>
        <v>0</v>
      </c>
      <c r="BC253" s="149"/>
      <c r="BD253" s="160"/>
      <c r="BE253" s="80">
        <f t="shared" si="142"/>
        <v>0</v>
      </c>
      <c r="BF253" s="149"/>
      <c r="BG253" s="160"/>
      <c r="BH253" s="80">
        <f t="shared" si="143"/>
        <v>0</v>
      </c>
      <c r="BI253" s="149"/>
      <c r="BJ253" s="160"/>
      <c r="BK253" s="80">
        <f t="shared" si="144"/>
        <v>0</v>
      </c>
      <c r="BL253" s="149"/>
      <c r="BM253" s="160"/>
      <c r="BN253" s="80">
        <f t="shared" si="145"/>
        <v>0</v>
      </c>
      <c r="BO253" s="149"/>
      <c r="BP253" s="160"/>
      <c r="BQ253" s="80">
        <f t="shared" si="146"/>
        <v>0</v>
      </c>
      <c r="BR253" s="149"/>
      <c r="BS253" s="160"/>
      <c r="BT253" s="80">
        <f t="shared" si="147"/>
        <v>0</v>
      </c>
      <c r="BU253" s="149"/>
      <c r="BV253" s="160"/>
      <c r="BW253" s="80">
        <f t="shared" si="148"/>
        <v>0</v>
      </c>
      <c r="BX253" s="149"/>
      <c r="BY253" s="160"/>
      <c r="BZ253" s="80">
        <f t="shared" si="149"/>
        <v>0</v>
      </c>
      <c r="CA253" s="149"/>
      <c r="CB253" s="160"/>
      <c r="CC253" s="80">
        <f t="shared" si="150"/>
        <v>0</v>
      </c>
      <c r="CD253" s="149"/>
      <c r="CE253" s="160"/>
      <c r="CF253" s="80">
        <f t="shared" si="151"/>
        <v>0</v>
      </c>
      <c r="CG253" s="149"/>
      <c r="CH253" s="160"/>
      <c r="CI253" s="80">
        <f t="shared" si="152"/>
        <v>0</v>
      </c>
      <c r="CJ253" s="149"/>
      <c r="CK253" s="160"/>
      <c r="CL253" s="80">
        <f t="shared" si="153"/>
        <v>0</v>
      </c>
      <c r="CM253" s="149"/>
      <c r="CN253" s="160"/>
      <c r="CO253" s="80">
        <f t="shared" si="154"/>
        <v>0</v>
      </c>
      <c r="CP253" s="149"/>
      <c r="CQ253" s="160"/>
      <c r="CR253" s="80">
        <f t="shared" si="155"/>
        <v>0</v>
      </c>
      <c r="CS253" s="149"/>
      <c r="CT253" s="160"/>
      <c r="CU253" s="80">
        <f t="shared" si="156"/>
        <v>0</v>
      </c>
    </row>
    <row r="254" spans="1:99" ht="13.5" hidden="1" customHeight="1">
      <c r="A254" s="1">
        <f t="shared" si="157"/>
        <v>28</v>
      </c>
      <c r="B254" s="221"/>
      <c r="C254" s="84" t="e">
        <f t="shared" si="128"/>
        <v>#N/A</v>
      </c>
      <c r="D254" s="107"/>
      <c r="E254" s="97"/>
      <c r="F254" s="147"/>
      <c r="G254" s="113"/>
      <c r="H254" s="110"/>
      <c r="I254" s="85"/>
      <c r="J254" s="224"/>
      <c r="K254" s="86"/>
      <c r="L254" s="86"/>
      <c r="M254" s="86"/>
      <c r="N254" s="86"/>
      <c r="O254" s="86"/>
      <c r="P254" s="147"/>
      <c r="Q254" s="101"/>
      <c r="R254" s="87">
        <f t="shared" si="129"/>
        <v>0</v>
      </c>
      <c r="S254" s="147"/>
      <c r="T254" s="101"/>
      <c r="U254" s="87">
        <f t="shared" si="130"/>
        <v>0</v>
      </c>
      <c r="V254" s="147"/>
      <c r="W254" s="101"/>
      <c r="X254" s="87">
        <f t="shared" si="131"/>
        <v>0</v>
      </c>
      <c r="Y254" s="147"/>
      <c r="Z254" s="101"/>
      <c r="AA254" s="87">
        <f t="shared" si="132"/>
        <v>0</v>
      </c>
      <c r="AB254" s="147"/>
      <c r="AC254" s="101"/>
      <c r="AD254" s="87">
        <f t="shared" si="133"/>
        <v>0</v>
      </c>
      <c r="AE254" s="147"/>
      <c r="AF254" s="101"/>
      <c r="AG254" s="87">
        <f t="shared" si="134"/>
        <v>0</v>
      </c>
      <c r="AH254" s="147"/>
      <c r="AI254" s="101"/>
      <c r="AJ254" s="87">
        <f t="shared" si="135"/>
        <v>0</v>
      </c>
      <c r="AK254" s="147"/>
      <c r="AL254" s="101"/>
      <c r="AM254" s="87">
        <f t="shared" si="136"/>
        <v>0</v>
      </c>
      <c r="AN254" s="147"/>
      <c r="AO254" s="101"/>
      <c r="AP254" s="87">
        <f t="shared" si="137"/>
        <v>0</v>
      </c>
      <c r="AQ254" s="147"/>
      <c r="AR254" s="101"/>
      <c r="AS254" s="87">
        <f t="shared" si="138"/>
        <v>0</v>
      </c>
      <c r="AT254" s="147"/>
      <c r="AU254" s="101"/>
      <c r="AV254" s="87">
        <f t="shared" si="139"/>
        <v>0</v>
      </c>
      <c r="AW254" s="147"/>
      <c r="AX254" s="101"/>
      <c r="AY254" s="87">
        <f t="shared" si="140"/>
        <v>0</v>
      </c>
      <c r="AZ254" s="147"/>
      <c r="BA254" s="101"/>
      <c r="BB254" s="87">
        <f t="shared" si="141"/>
        <v>0</v>
      </c>
      <c r="BC254" s="147"/>
      <c r="BD254" s="101"/>
      <c r="BE254" s="87">
        <f t="shared" si="142"/>
        <v>0</v>
      </c>
      <c r="BF254" s="147"/>
      <c r="BG254" s="101"/>
      <c r="BH254" s="87">
        <f t="shared" si="143"/>
        <v>0</v>
      </c>
      <c r="BI254" s="147"/>
      <c r="BJ254" s="101"/>
      <c r="BK254" s="87">
        <f t="shared" si="144"/>
        <v>0</v>
      </c>
      <c r="BL254" s="147"/>
      <c r="BM254" s="101"/>
      <c r="BN254" s="87">
        <f t="shared" si="145"/>
        <v>0</v>
      </c>
      <c r="BO254" s="147"/>
      <c r="BP254" s="101"/>
      <c r="BQ254" s="87">
        <f t="shared" si="146"/>
        <v>0</v>
      </c>
      <c r="BR254" s="147"/>
      <c r="BS254" s="101"/>
      <c r="BT254" s="87">
        <f t="shared" si="147"/>
        <v>0</v>
      </c>
      <c r="BU254" s="147"/>
      <c r="BV254" s="101"/>
      <c r="BW254" s="87">
        <f t="shared" si="148"/>
        <v>0</v>
      </c>
      <c r="BX254" s="147"/>
      <c r="BY254" s="101"/>
      <c r="BZ254" s="87">
        <f t="shared" si="149"/>
        <v>0</v>
      </c>
      <c r="CA254" s="147"/>
      <c r="CB254" s="101"/>
      <c r="CC254" s="87">
        <f t="shared" si="150"/>
        <v>0</v>
      </c>
      <c r="CD254" s="147"/>
      <c r="CE254" s="101"/>
      <c r="CF254" s="87">
        <f t="shared" si="151"/>
        <v>0</v>
      </c>
      <c r="CG254" s="147"/>
      <c r="CH254" s="101"/>
      <c r="CI254" s="87">
        <f t="shared" si="152"/>
        <v>0</v>
      </c>
      <c r="CJ254" s="147"/>
      <c r="CK254" s="101"/>
      <c r="CL254" s="87">
        <f t="shared" si="153"/>
        <v>0</v>
      </c>
      <c r="CM254" s="147"/>
      <c r="CN254" s="101"/>
      <c r="CO254" s="87">
        <f t="shared" si="154"/>
        <v>0</v>
      </c>
      <c r="CP254" s="147"/>
      <c r="CQ254" s="101"/>
      <c r="CR254" s="87">
        <f t="shared" si="155"/>
        <v>0</v>
      </c>
      <c r="CS254" s="147"/>
      <c r="CT254" s="101"/>
      <c r="CU254" s="87">
        <f t="shared" si="156"/>
        <v>0</v>
      </c>
    </row>
    <row r="255" spans="1:99" ht="12.75" hidden="1" customHeight="1">
      <c r="A255" s="1">
        <f t="shared" si="157"/>
        <v>29</v>
      </c>
      <c r="B255" s="219">
        <v>29</v>
      </c>
      <c r="C255" s="81" t="e">
        <f t="shared" si="128"/>
        <v>#N/A</v>
      </c>
      <c r="D255" s="117"/>
      <c r="E255" s="116"/>
      <c r="F255" s="154"/>
      <c r="G255" s="112"/>
      <c r="H255" s="109"/>
      <c r="I255" s="82"/>
      <c r="J255" s="227"/>
      <c r="P255" s="154"/>
      <c r="Q255" s="167"/>
      <c r="R255" s="83">
        <f t="shared" si="129"/>
        <v>0</v>
      </c>
      <c r="S255" s="154"/>
      <c r="T255" s="167"/>
      <c r="U255" s="83">
        <f t="shared" si="130"/>
        <v>0</v>
      </c>
      <c r="V255" s="154"/>
      <c r="W255" s="167"/>
      <c r="X255" s="83">
        <f t="shared" si="131"/>
        <v>0</v>
      </c>
      <c r="Y255" s="154"/>
      <c r="Z255" s="167"/>
      <c r="AA255" s="83">
        <f t="shared" si="132"/>
        <v>0</v>
      </c>
      <c r="AB255" s="154"/>
      <c r="AC255" s="167"/>
      <c r="AD255" s="83">
        <f t="shared" si="133"/>
        <v>0</v>
      </c>
      <c r="AE255" s="154"/>
      <c r="AF255" s="167"/>
      <c r="AG255" s="83">
        <f t="shared" si="134"/>
        <v>0</v>
      </c>
      <c r="AH255" s="154"/>
      <c r="AI255" s="167"/>
      <c r="AJ255" s="83">
        <f t="shared" si="135"/>
        <v>0</v>
      </c>
      <c r="AK255" s="154"/>
      <c r="AL255" s="167"/>
      <c r="AM255" s="83">
        <f t="shared" si="136"/>
        <v>0</v>
      </c>
      <c r="AN255" s="154"/>
      <c r="AO255" s="167"/>
      <c r="AP255" s="83">
        <f t="shared" si="137"/>
        <v>0</v>
      </c>
      <c r="AQ255" s="154"/>
      <c r="AR255" s="167"/>
      <c r="AS255" s="83">
        <f t="shared" si="138"/>
        <v>0</v>
      </c>
      <c r="AT255" s="154"/>
      <c r="AU255" s="167"/>
      <c r="AV255" s="83">
        <f t="shared" si="139"/>
        <v>0</v>
      </c>
      <c r="AW255" s="154"/>
      <c r="AX255" s="167"/>
      <c r="AY255" s="83">
        <f t="shared" si="140"/>
        <v>0</v>
      </c>
      <c r="AZ255" s="154"/>
      <c r="BA255" s="167"/>
      <c r="BB255" s="83">
        <f t="shared" si="141"/>
        <v>0</v>
      </c>
      <c r="BC255" s="154"/>
      <c r="BD255" s="167"/>
      <c r="BE255" s="83">
        <f t="shared" si="142"/>
        <v>0</v>
      </c>
      <c r="BF255" s="154"/>
      <c r="BG255" s="167"/>
      <c r="BH255" s="83">
        <f t="shared" si="143"/>
        <v>0</v>
      </c>
      <c r="BI255" s="154"/>
      <c r="BJ255" s="167"/>
      <c r="BK255" s="83">
        <f t="shared" si="144"/>
        <v>0</v>
      </c>
      <c r="BL255" s="154"/>
      <c r="BM255" s="167"/>
      <c r="BN255" s="83">
        <f t="shared" si="145"/>
        <v>0</v>
      </c>
      <c r="BO255" s="154"/>
      <c r="BP255" s="167"/>
      <c r="BQ255" s="83">
        <f t="shared" si="146"/>
        <v>0</v>
      </c>
      <c r="BR255" s="154"/>
      <c r="BS255" s="167"/>
      <c r="BT255" s="83">
        <f t="shared" si="147"/>
        <v>0</v>
      </c>
      <c r="BU255" s="154"/>
      <c r="BV255" s="167"/>
      <c r="BW255" s="83">
        <f t="shared" si="148"/>
        <v>0</v>
      </c>
      <c r="BX255" s="154"/>
      <c r="BY255" s="167"/>
      <c r="BZ255" s="83">
        <f t="shared" si="149"/>
        <v>0</v>
      </c>
      <c r="CA255" s="154"/>
      <c r="CB255" s="167"/>
      <c r="CC255" s="83">
        <f t="shared" si="150"/>
        <v>0</v>
      </c>
      <c r="CD255" s="154"/>
      <c r="CE255" s="167"/>
      <c r="CF255" s="83">
        <f t="shared" si="151"/>
        <v>0</v>
      </c>
      <c r="CG255" s="154"/>
      <c r="CH255" s="167"/>
      <c r="CI255" s="83">
        <f t="shared" si="152"/>
        <v>0</v>
      </c>
      <c r="CJ255" s="154"/>
      <c r="CK255" s="167"/>
      <c r="CL255" s="83">
        <f t="shared" si="153"/>
        <v>0</v>
      </c>
      <c r="CM255" s="154"/>
      <c r="CN255" s="167"/>
      <c r="CO255" s="83">
        <f t="shared" si="154"/>
        <v>0</v>
      </c>
      <c r="CP255" s="154"/>
      <c r="CQ255" s="167"/>
      <c r="CR255" s="83">
        <f t="shared" si="155"/>
        <v>0</v>
      </c>
      <c r="CS255" s="154"/>
      <c r="CT255" s="167"/>
      <c r="CU255" s="83">
        <f t="shared" si="156"/>
        <v>0</v>
      </c>
    </row>
    <row r="256" spans="1:99" ht="12.75" hidden="1" customHeight="1">
      <c r="A256" s="1">
        <f t="shared" si="157"/>
        <v>29</v>
      </c>
      <c r="B256" s="220"/>
      <c r="C256" s="79" t="e">
        <f t="shared" si="128"/>
        <v>#N/A</v>
      </c>
      <c r="E256" s="95"/>
      <c r="F256" s="149"/>
      <c r="G256" s="111"/>
      <c r="H256" s="108"/>
      <c r="J256" s="223"/>
      <c r="P256" s="149"/>
      <c r="Q256" s="160"/>
      <c r="R256" s="80">
        <f t="shared" si="129"/>
        <v>0</v>
      </c>
      <c r="S256" s="149"/>
      <c r="T256" s="160"/>
      <c r="U256" s="80">
        <f t="shared" si="130"/>
        <v>0</v>
      </c>
      <c r="V256" s="149"/>
      <c r="W256" s="160"/>
      <c r="X256" s="80">
        <f t="shared" si="131"/>
        <v>0</v>
      </c>
      <c r="Y256" s="149"/>
      <c r="Z256" s="160"/>
      <c r="AA256" s="80">
        <f t="shared" si="132"/>
        <v>0</v>
      </c>
      <c r="AB256" s="149"/>
      <c r="AC256" s="160"/>
      <c r="AD256" s="80">
        <f t="shared" si="133"/>
        <v>0</v>
      </c>
      <c r="AE256" s="149"/>
      <c r="AF256" s="160"/>
      <c r="AG256" s="80">
        <f t="shared" si="134"/>
        <v>0</v>
      </c>
      <c r="AH256" s="149"/>
      <c r="AI256" s="160"/>
      <c r="AJ256" s="80">
        <f t="shared" si="135"/>
        <v>0</v>
      </c>
      <c r="AK256" s="149"/>
      <c r="AL256" s="160"/>
      <c r="AM256" s="80">
        <f t="shared" si="136"/>
        <v>0</v>
      </c>
      <c r="AN256" s="149"/>
      <c r="AO256" s="160"/>
      <c r="AP256" s="80">
        <f t="shared" si="137"/>
        <v>0</v>
      </c>
      <c r="AQ256" s="149"/>
      <c r="AR256" s="160"/>
      <c r="AS256" s="80">
        <f t="shared" si="138"/>
        <v>0</v>
      </c>
      <c r="AT256" s="149"/>
      <c r="AU256" s="160"/>
      <c r="AV256" s="80">
        <f t="shared" si="139"/>
        <v>0</v>
      </c>
      <c r="AW256" s="149"/>
      <c r="AX256" s="160"/>
      <c r="AY256" s="80">
        <f t="shared" si="140"/>
        <v>0</v>
      </c>
      <c r="AZ256" s="149"/>
      <c r="BA256" s="160"/>
      <c r="BB256" s="80">
        <f t="shared" si="141"/>
        <v>0</v>
      </c>
      <c r="BC256" s="149"/>
      <c r="BD256" s="160"/>
      <c r="BE256" s="80">
        <f t="shared" si="142"/>
        <v>0</v>
      </c>
      <c r="BF256" s="149"/>
      <c r="BG256" s="160"/>
      <c r="BH256" s="80">
        <f t="shared" si="143"/>
        <v>0</v>
      </c>
      <c r="BI256" s="149"/>
      <c r="BJ256" s="160"/>
      <c r="BK256" s="80">
        <f t="shared" si="144"/>
        <v>0</v>
      </c>
      <c r="BL256" s="149"/>
      <c r="BM256" s="160"/>
      <c r="BN256" s="80">
        <f t="shared" si="145"/>
        <v>0</v>
      </c>
      <c r="BO256" s="149"/>
      <c r="BP256" s="160"/>
      <c r="BQ256" s="80">
        <f t="shared" si="146"/>
        <v>0</v>
      </c>
      <c r="BR256" s="149"/>
      <c r="BS256" s="160"/>
      <c r="BT256" s="80">
        <f t="shared" si="147"/>
        <v>0</v>
      </c>
      <c r="BU256" s="149"/>
      <c r="BV256" s="160"/>
      <c r="BW256" s="80">
        <f t="shared" si="148"/>
        <v>0</v>
      </c>
      <c r="BX256" s="149"/>
      <c r="BY256" s="160"/>
      <c r="BZ256" s="80">
        <f t="shared" si="149"/>
        <v>0</v>
      </c>
      <c r="CA256" s="149"/>
      <c r="CB256" s="160"/>
      <c r="CC256" s="80">
        <f t="shared" si="150"/>
        <v>0</v>
      </c>
      <c r="CD256" s="149"/>
      <c r="CE256" s="160"/>
      <c r="CF256" s="80">
        <f t="shared" si="151"/>
        <v>0</v>
      </c>
      <c r="CG256" s="149"/>
      <c r="CH256" s="160"/>
      <c r="CI256" s="80">
        <f t="shared" si="152"/>
        <v>0</v>
      </c>
      <c r="CJ256" s="149"/>
      <c r="CK256" s="160"/>
      <c r="CL256" s="80">
        <f t="shared" si="153"/>
        <v>0</v>
      </c>
      <c r="CM256" s="149"/>
      <c r="CN256" s="160"/>
      <c r="CO256" s="80">
        <f t="shared" si="154"/>
        <v>0</v>
      </c>
      <c r="CP256" s="149"/>
      <c r="CQ256" s="160"/>
      <c r="CR256" s="80">
        <f t="shared" si="155"/>
        <v>0</v>
      </c>
      <c r="CS256" s="149"/>
      <c r="CT256" s="160"/>
      <c r="CU256" s="80">
        <f t="shared" si="156"/>
        <v>0</v>
      </c>
    </row>
    <row r="257" spans="1:99" ht="12.75" hidden="1" customHeight="1">
      <c r="A257" s="1">
        <f t="shared" si="157"/>
        <v>29</v>
      </c>
      <c r="B257" s="220"/>
      <c r="C257" s="81" t="e">
        <f t="shared" si="128"/>
        <v>#N/A</v>
      </c>
      <c r="D257" s="106"/>
      <c r="E257" s="96"/>
      <c r="F257" s="154"/>
      <c r="G257" s="112"/>
      <c r="H257" s="109"/>
      <c r="I257" s="82"/>
      <c r="J257" s="223"/>
      <c r="P257" s="154"/>
      <c r="Q257" s="167"/>
      <c r="R257" s="83">
        <f t="shared" si="129"/>
        <v>0</v>
      </c>
      <c r="S257" s="154"/>
      <c r="T257" s="167"/>
      <c r="U257" s="83">
        <f t="shared" si="130"/>
        <v>0</v>
      </c>
      <c r="V257" s="154"/>
      <c r="W257" s="167"/>
      <c r="X257" s="83">
        <f t="shared" si="131"/>
        <v>0</v>
      </c>
      <c r="Y257" s="154"/>
      <c r="Z257" s="167"/>
      <c r="AA257" s="83">
        <f t="shared" si="132"/>
        <v>0</v>
      </c>
      <c r="AB257" s="154"/>
      <c r="AC257" s="167"/>
      <c r="AD257" s="83">
        <f t="shared" si="133"/>
        <v>0</v>
      </c>
      <c r="AE257" s="154"/>
      <c r="AF257" s="167"/>
      <c r="AG257" s="83">
        <f t="shared" si="134"/>
        <v>0</v>
      </c>
      <c r="AH257" s="154"/>
      <c r="AI257" s="167"/>
      <c r="AJ257" s="83">
        <f t="shared" si="135"/>
        <v>0</v>
      </c>
      <c r="AK257" s="154"/>
      <c r="AL257" s="167"/>
      <c r="AM257" s="83">
        <f t="shared" si="136"/>
        <v>0</v>
      </c>
      <c r="AN257" s="154"/>
      <c r="AO257" s="167"/>
      <c r="AP257" s="83">
        <f t="shared" si="137"/>
        <v>0</v>
      </c>
      <c r="AQ257" s="154"/>
      <c r="AR257" s="167"/>
      <c r="AS257" s="83">
        <f t="shared" si="138"/>
        <v>0</v>
      </c>
      <c r="AT257" s="154"/>
      <c r="AU257" s="167"/>
      <c r="AV257" s="83">
        <f t="shared" si="139"/>
        <v>0</v>
      </c>
      <c r="AW257" s="154"/>
      <c r="AX257" s="167"/>
      <c r="AY257" s="83">
        <f t="shared" si="140"/>
        <v>0</v>
      </c>
      <c r="AZ257" s="154"/>
      <c r="BA257" s="167"/>
      <c r="BB257" s="83">
        <f t="shared" si="141"/>
        <v>0</v>
      </c>
      <c r="BC257" s="154"/>
      <c r="BD257" s="167"/>
      <c r="BE257" s="83">
        <f t="shared" si="142"/>
        <v>0</v>
      </c>
      <c r="BF257" s="154"/>
      <c r="BG257" s="167"/>
      <c r="BH257" s="83">
        <f t="shared" si="143"/>
        <v>0</v>
      </c>
      <c r="BI257" s="154"/>
      <c r="BJ257" s="167"/>
      <c r="BK257" s="83">
        <f t="shared" si="144"/>
        <v>0</v>
      </c>
      <c r="BL257" s="154"/>
      <c r="BM257" s="167"/>
      <c r="BN257" s="83">
        <f t="shared" si="145"/>
        <v>0</v>
      </c>
      <c r="BO257" s="154"/>
      <c r="BP257" s="167"/>
      <c r="BQ257" s="83">
        <f t="shared" si="146"/>
        <v>0</v>
      </c>
      <c r="BR257" s="154"/>
      <c r="BS257" s="167"/>
      <c r="BT257" s="83">
        <f t="shared" si="147"/>
        <v>0</v>
      </c>
      <c r="BU257" s="154"/>
      <c r="BV257" s="167"/>
      <c r="BW257" s="83">
        <f t="shared" si="148"/>
        <v>0</v>
      </c>
      <c r="BX257" s="154"/>
      <c r="BY257" s="167"/>
      <c r="BZ257" s="83">
        <f t="shared" si="149"/>
        <v>0</v>
      </c>
      <c r="CA257" s="154"/>
      <c r="CB257" s="167"/>
      <c r="CC257" s="83">
        <f t="shared" si="150"/>
        <v>0</v>
      </c>
      <c r="CD257" s="154"/>
      <c r="CE257" s="167"/>
      <c r="CF257" s="83">
        <f t="shared" si="151"/>
        <v>0</v>
      </c>
      <c r="CG257" s="154"/>
      <c r="CH257" s="167"/>
      <c r="CI257" s="83">
        <f t="shared" si="152"/>
        <v>0</v>
      </c>
      <c r="CJ257" s="154"/>
      <c r="CK257" s="167"/>
      <c r="CL257" s="83">
        <f t="shared" si="153"/>
        <v>0</v>
      </c>
      <c r="CM257" s="154"/>
      <c r="CN257" s="167"/>
      <c r="CO257" s="83">
        <f t="shared" si="154"/>
        <v>0</v>
      </c>
      <c r="CP257" s="154"/>
      <c r="CQ257" s="167"/>
      <c r="CR257" s="83">
        <f t="shared" si="155"/>
        <v>0</v>
      </c>
      <c r="CS257" s="154"/>
      <c r="CT257" s="167"/>
      <c r="CU257" s="83">
        <f t="shared" si="156"/>
        <v>0</v>
      </c>
    </row>
    <row r="258" spans="1:99" ht="12.75" hidden="1" customHeight="1">
      <c r="A258" s="1">
        <f t="shared" si="157"/>
        <v>29</v>
      </c>
      <c r="B258" s="220"/>
      <c r="C258" s="79" t="e">
        <f t="shared" si="128"/>
        <v>#N/A</v>
      </c>
      <c r="E258" s="95"/>
      <c r="F258" s="149"/>
      <c r="G258" s="111"/>
      <c r="H258" s="108"/>
      <c r="J258" s="223"/>
      <c r="P258" s="149"/>
      <c r="Q258" s="160"/>
      <c r="R258" s="80">
        <f t="shared" si="129"/>
        <v>0</v>
      </c>
      <c r="S258" s="149"/>
      <c r="T258" s="160"/>
      <c r="U258" s="80">
        <f t="shared" si="130"/>
        <v>0</v>
      </c>
      <c r="V258" s="149"/>
      <c r="W258" s="160"/>
      <c r="X258" s="80">
        <f t="shared" si="131"/>
        <v>0</v>
      </c>
      <c r="Y258" s="149"/>
      <c r="Z258" s="160"/>
      <c r="AA258" s="80">
        <f t="shared" si="132"/>
        <v>0</v>
      </c>
      <c r="AB258" s="149"/>
      <c r="AC258" s="160"/>
      <c r="AD258" s="80">
        <f t="shared" si="133"/>
        <v>0</v>
      </c>
      <c r="AE258" s="149"/>
      <c r="AF258" s="160"/>
      <c r="AG258" s="80">
        <f t="shared" si="134"/>
        <v>0</v>
      </c>
      <c r="AH258" s="149"/>
      <c r="AI258" s="160"/>
      <c r="AJ258" s="80">
        <f t="shared" si="135"/>
        <v>0</v>
      </c>
      <c r="AK258" s="149"/>
      <c r="AL258" s="160"/>
      <c r="AM258" s="80">
        <f t="shared" si="136"/>
        <v>0</v>
      </c>
      <c r="AN258" s="149"/>
      <c r="AO258" s="160"/>
      <c r="AP258" s="80">
        <f t="shared" si="137"/>
        <v>0</v>
      </c>
      <c r="AQ258" s="149"/>
      <c r="AR258" s="160"/>
      <c r="AS258" s="80">
        <f t="shared" si="138"/>
        <v>0</v>
      </c>
      <c r="AT258" s="149"/>
      <c r="AU258" s="160"/>
      <c r="AV258" s="80">
        <f t="shared" si="139"/>
        <v>0</v>
      </c>
      <c r="AW258" s="149"/>
      <c r="AX258" s="160"/>
      <c r="AY258" s="80">
        <f t="shared" si="140"/>
        <v>0</v>
      </c>
      <c r="AZ258" s="149"/>
      <c r="BA258" s="160"/>
      <c r="BB258" s="80">
        <f t="shared" si="141"/>
        <v>0</v>
      </c>
      <c r="BC258" s="149"/>
      <c r="BD258" s="160"/>
      <c r="BE258" s="80">
        <f t="shared" si="142"/>
        <v>0</v>
      </c>
      <c r="BF258" s="149"/>
      <c r="BG258" s="160"/>
      <c r="BH258" s="80">
        <f t="shared" si="143"/>
        <v>0</v>
      </c>
      <c r="BI258" s="149"/>
      <c r="BJ258" s="160"/>
      <c r="BK258" s="80">
        <f t="shared" si="144"/>
        <v>0</v>
      </c>
      <c r="BL258" s="149"/>
      <c r="BM258" s="160"/>
      <c r="BN258" s="80">
        <f t="shared" si="145"/>
        <v>0</v>
      </c>
      <c r="BO258" s="149"/>
      <c r="BP258" s="160"/>
      <c r="BQ258" s="80">
        <f t="shared" si="146"/>
        <v>0</v>
      </c>
      <c r="BR258" s="149"/>
      <c r="BS258" s="160"/>
      <c r="BT258" s="80">
        <f t="shared" si="147"/>
        <v>0</v>
      </c>
      <c r="BU258" s="149"/>
      <c r="BV258" s="160"/>
      <c r="BW258" s="80">
        <f t="shared" si="148"/>
        <v>0</v>
      </c>
      <c r="BX258" s="149"/>
      <c r="BY258" s="160"/>
      <c r="BZ258" s="80">
        <f t="shared" si="149"/>
        <v>0</v>
      </c>
      <c r="CA258" s="149"/>
      <c r="CB258" s="160"/>
      <c r="CC258" s="80">
        <f t="shared" si="150"/>
        <v>0</v>
      </c>
      <c r="CD258" s="149"/>
      <c r="CE258" s="160"/>
      <c r="CF258" s="80">
        <f t="shared" si="151"/>
        <v>0</v>
      </c>
      <c r="CG258" s="149"/>
      <c r="CH258" s="160"/>
      <c r="CI258" s="80">
        <f t="shared" si="152"/>
        <v>0</v>
      </c>
      <c r="CJ258" s="149"/>
      <c r="CK258" s="160"/>
      <c r="CL258" s="80">
        <f t="shared" si="153"/>
        <v>0</v>
      </c>
      <c r="CM258" s="149"/>
      <c r="CN258" s="160"/>
      <c r="CO258" s="80">
        <f t="shared" si="154"/>
        <v>0</v>
      </c>
      <c r="CP258" s="149"/>
      <c r="CQ258" s="160"/>
      <c r="CR258" s="80">
        <f t="shared" si="155"/>
        <v>0</v>
      </c>
      <c r="CS258" s="149"/>
      <c r="CT258" s="160"/>
      <c r="CU258" s="80">
        <f t="shared" si="156"/>
        <v>0</v>
      </c>
    </row>
    <row r="259" spans="1:99" ht="12.75" hidden="1" customHeight="1">
      <c r="A259" s="1">
        <f t="shared" si="157"/>
        <v>29</v>
      </c>
      <c r="B259" s="220"/>
      <c r="C259" s="81" t="e">
        <f t="shared" si="128"/>
        <v>#N/A</v>
      </c>
      <c r="D259" s="106"/>
      <c r="E259" s="96"/>
      <c r="F259" s="154"/>
      <c r="G259" s="112"/>
      <c r="H259" s="109"/>
      <c r="I259" s="82"/>
      <c r="J259" s="223"/>
      <c r="P259" s="154"/>
      <c r="Q259" s="167"/>
      <c r="R259" s="83">
        <f t="shared" si="129"/>
        <v>0</v>
      </c>
      <c r="S259" s="154"/>
      <c r="T259" s="167"/>
      <c r="U259" s="83">
        <f t="shared" si="130"/>
        <v>0</v>
      </c>
      <c r="V259" s="154"/>
      <c r="W259" s="167"/>
      <c r="X259" s="83">
        <f t="shared" si="131"/>
        <v>0</v>
      </c>
      <c r="Y259" s="154"/>
      <c r="Z259" s="167"/>
      <c r="AA259" s="83">
        <f t="shared" si="132"/>
        <v>0</v>
      </c>
      <c r="AB259" s="154"/>
      <c r="AC259" s="167"/>
      <c r="AD259" s="83">
        <f t="shared" si="133"/>
        <v>0</v>
      </c>
      <c r="AE259" s="154"/>
      <c r="AF259" s="167"/>
      <c r="AG259" s="83">
        <f t="shared" si="134"/>
        <v>0</v>
      </c>
      <c r="AH259" s="154"/>
      <c r="AI259" s="167"/>
      <c r="AJ259" s="83">
        <f t="shared" si="135"/>
        <v>0</v>
      </c>
      <c r="AK259" s="154"/>
      <c r="AL259" s="167"/>
      <c r="AM259" s="83">
        <f t="shared" si="136"/>
        <v>0</v>
      </c>
      <c r="AN259" s="154"/>
      <c r="AO259" s="167"/>
      <c r="AP259" s="83">
        <f t="shared" si="137"/>
        <v>0</v>
      </c>
      <c r="AQ259" s="154"/>
      <c r="AR259" s="167"/>
      <c r="AS259" s="83">
        <f t="shared" si="138"/>
        <v>0</v>
      </c>
      <c r="AT259" s="154"/>
      <c r="AU259" s="167"/>
      <c r="AV259" s="83">
        <f t="shared" si="139"/>
        <v>0</v>
      </c>
      <c r="AW259" s="154"/>
      <c r="AX259" s="167"/>
      <c r="AY259" s="83">
        <f t="shared" si="140"/>
        <v>0</v>
      </c>
      <c r="AZ259" s="154"/>
      <c r="BA259" s="167"/>
      <c r="BB259" s="83">
        <f t="shared" si="141"/>
        <v>0</v>
      </c>
      <c r="BC259" s="154"/>
      <c r="BD259" s="167"/>
      <c r="BE259" s="83">
        <f t="shared" si="142"/>
        <v>0</v>
      </c>
      <c r="BF259" s="154"/>
      <c r="BG259" s="167"/>
      <c r="BH259" s="83">
        <f t="shared" si="143"/>
        <v>0</v>
      </c>
      <c r="BI259" s="154"/>
      <c r="BJ259" s="167"/>
      <c r="BK259" s="83">
        <f t="shared" si="144"/>
        <v>0</v>
      </c>
      <c r="BL259" s="154"/>
      <c r="BM259" s="167"/>
      <c r="BN259" s="83">
        <f t="shared" si="145"/>
        <v>0</v>
      </c>
      <c r="BO259" s="154"/>
      <c r="BP259" s="167"/>
      <c r="BQ259" s="83">
        <f t="shared" si="146"/>
        <v>0</v>
      </c>
      <c r="BR259" s="154"/>
      <c r="BS259" s="167"/>
      <c r="BT259" s="83">
        <f t="shared" si="147"/>
        <v>0</v>
      </c>
      <c r="BU259" s="154"/>
      <c r="BV259" s="167"/>
      <c r="BW259" s="83">
        <f t="shared" si="148"/>
        <v>0</v>
      </c>
      <c r="BX259" s="154"/>
      <c r="BY259" s="167"/>
      <c r="BZ259" s="83">
        <f t="shared" si="149"/>
        <v>0</v>
      </c>
      <c r="CA259" s="154"/>
      <c r="CB259" s="167"/>
      <c r="CC259" s="83">
        <f t="shared" si="150"/>
        <v>0</v>
      </c>
      <c r="CD259" s="154"/>
      <c r="CE259" s="167"/>
      <c r="CF259" s="83">
        <f t="shared" si="151"/>
        <v>0</v>
      </c>
      <c r="CG259" s="154"/>
      <c r="CH259" s="167"/>
      <c r="CI259" s="83">
        <f t="shared" si="152"/>
        <v>0</v>
      </c>
      <c r="CJ259" s="154"/>
      <c r="CK259" s="167"/>
      <c r="CL259" s="83">
        <f t="shared" si="153"/>
        <v>0</v>
      </c>
      <c r="CM259" s="154"/>
      <c r="CN259" s="167"/>
      <c r="CO259" s="83">
        <f t="shared" si="154"/>
        <v>0</v>
      </c>
      <c r="CP259" s="154"/>
      <c r="CQ259" s="167"/>
      <c r="CR259" s="83">
        <f t="shared" si="155"/>
        <v>0</v>
      </c>
      <c r="CS259" s="154"/>
      <c r="CT259" s="167"/>
      <c r="CU259" s="83">
        <f t="shared" si="156"/>
        <v>0</v>
      </c>
    </row>
    <row r="260" spans="1:99" ht="12.75" hidden="1" customHeight="1">
      <c r="A260" s="1">
        <f t="shared" si="157"/>
        <v>29</v>
      </c>
      <c r="B260" s="220"/>
      <c r="C260" s="79" t="e">
        <f t="shared" ref="C260:C308" si="158">IF(ISBLANK(F260)=FALSE,(H260-1)*18+I260-1,#N/A)</f>
        <v>#N/A</v>
      </c>
      <c r="E260" s="95"/>
      <c r="F260" s="149"/>
      <c r="G260" s="111"/>
      <c r="H260" s="108"/>
      <c r="J260" s="223"/>
      <c r="P260" s="149"/>
      <c r="Q260" s="160"/>
      <c r="R260" s="80">
        <f t="shared" ref="R260:R308" si="159">IF(OR(ISBLANK($F260),ISBLANK($G260),ISBLANK(P260),ISBLANK(Q260)),0,IF(AND(P260=$F260,Q260=$G260),3,IF(Q260-P260=$G260-$F260,2,IF(OR(AND(P260&gt;Q260,$F260&gt;$G260),AND(P260=Q260,$F260=$G260),AND(P260&lt;Q260,$F260&lt;$G260)),1,0))))</f>
        <v>0</v>
      </c>
      <c r="S260" s="149"/>
      <c r="T260" s="160"/>
      <c r="U260" s="80">
        <f t="shared" ref="U260:U308" si="160">IF(OR(ISBLANK($F260),ISBLANK($G260),ISBLANK(S260),ISBLANK(T260)),0,IF(AND(S260=$F260,T260=$G260),3,IF(T260-S260=$G260-$F260,2,IF(OR(AND(S260&gt;T260,$F260&gt;$G260),AND(S260=T260,$F260=$G260),AND(S260&lt;T260,$F260&lt;$G260)),1,0))))</f>
        <v>0</v>
      </c>
      <c r="V260" s="149"/>
      <c r="W260" s="160"/>
      <c r="X260" s="80">
        <f t="shared" ref="X260:X308" si="161">IF(OR(ISBLANK($F260),ISBLANK($G260),ISBLANK(V260),ISBLANK(W260)),0,IF(AND(V260=$F260,W260=$G260),3,IF(W260-V260=$G260-$F260,2,IF(OR(AND(V260&gt;W260,$F260&gt;$G260),AND(V260=W260,$F260=$G260),AND(V260&lt;W260,$F260&lt;$G260)),1,0))))</f>
        <v>0</v>
      </c>
      <c r="Y260" s="149"/>
      <c r="Z260" s="160"/>
      <c r="AA260" s="80">
        <f t="shared" ref="AA260:AA308" si="162">IF(OR(ISBLANK($F260),ISBLANK($G260),ISBLANK(Y260),ISBLANK(Z260)),0,IF(AND(Y260=$F260,Z260=$G260),3,IF(Z260-Y260=$G260-$F260,2,IF(OR(AND(Y260&gt;Z260,$F260&gt;$G260),AND(Y260=Z260,$F260=$G260),AND(Y260&lt;Z260,$F260&lt;$G260)),1,0))))</f>
        <v>0</v>
      </c>
      <c r="AB260" s="149"/>
      <c r="AC260" s="160"/>
      <c r="AD260" s="80">
        <f t="shared" ref="AD260:AD308" si="163">IF(OR(ISBLANK($F260),ISBLANK($G260),ISBLANK(AB260),ISBLANK(AC260)),0,IF(AND(AB260=$F260,AC260=$G260),3,IF(AC260-AB260=$G260-$F260,2,IF(OR(AND(AB260&gt;AC260,$F260&gt;$G260),AND(AB260=AC260,$F260=$G260),AND(AB260&lt;AC260,$F260&lt;$G260)),1,0))))</f>
        <v>0</v>
      </c>
      <c r="AE260" s="149"/>
      <c r="AF260" s="160"/>
      <c r="AG260" s="80">
        <f t="shared" ref="AG260:AG308" si="164">IF(OR(ISBLANK($F260),ISBLANK($G260),ISBLANK(AE260),ISBLANK(AF260)),0,IF(AND(AE260=$F260,AF260=$G260),3,IF(AF260-AE260=$G260-$F260,2,IF(OR(AND(AE260&gt;AF260,$F260&gt;$G260),AND(AE260=AF260,$F260=$G260),AND(AE260&lt;AF260,$F260&lt;$G260)),1,0))))</f>
        <v>0</v>
      </c>
      <c r="AH260" s="149"/>
      <c r="AI260" s="160"/>
      <c r="AJ260" s="80">
        <f t="shared" ref="AJ260:AJ308" si="165">IF(OR(ISBLANK($F260),ISBLANK($G260),ISBLANK(AH260),ISBLANK(AI260)),0,IF(AND(AH260=$F260,AI260=$G260),3,IF(AI260-AH260=$G260-$F260,2,IF(OR(AND(AH260&gt;AI260,$F260&gt;$G260),AND(AH260=AI260,$F260=$G260),AND(AH260&lt;AI260,$F260&lt;$G260)),1,0))))</f>
        <v>0</v>
      </c>
      <c r="AK260" s="149"/>
      <c r="AL260" s="160"/>
      <c r="AM260" s="80">
        <f t="shared" ref="AM260:AM308" si="166">IF(OR(ISBLANK($F260),ISBLANK($G260),ISBLANK(AK260),ISBLANK(AL260)),0,IF(AND(AK260=$F260,AL260=$G260),3,IF(AL260-AK260=$G260-$F260,2,IF(OR(AND(AK260&gt;AL260,$F260&gt;$G260),AND(AK260=AL260,$F260=$G260),AND(AK260&lt;AL260,$F260&lt;$G260)),1,0))))</f>
        <v>0</v>
      </c>
      <c r="AN260" s="149"/>
      <c r="AO260" s="160"/>
      <c r="AP260" s="80">
        <f t="shared" ref="AP260:AP308" si="167">IF(OR(ISBLANK($F260),ISBLANK($G260),ISBLANK(AN260),ISBLANK(AO260)),0,IF(AND(AN260=$F260,AO260=$G260),3,IF(AO260-AN260=$G260-$F260,2,IF(OR(AND(AN260&gt;AO260,$F260&gt;$G260),AND(AN260=AO260,$F260=$G260),AND(AN260&lt;AO260,$F260&lt;$G260)),1,0))))</f>
        <v>0</v>
      </c>
      <c r="AQ260" s="149"/>
      <c r="AR260" s="160"/>
      <c r="AS260" s="80">
        <f t="shared" ref="AS260:AS308" si="168">IF(OR(ISBLANK($F260),ISBLANK($G260),ISBLANK(AQ260),ISBLANK(AR260)),0,IF(AND(AQ260=$F260,AR260=$G260),3,IF(AR260-AQ260=$G260-$F260,2,IF(OR(AND(AQ260&gt;AR260,$F260&gt;$G260),AND(AQ260=AR260,$F260=$G260),AND(AQ260&lt;AR260,$F260&lt;$G260)),1,0))))</f>
        <v>0</v>
      </c>
      <c r="AT260" s="149"/>
      <c r="AU260" s="160"/>
      <c r="AV260" s="80">
        <f t="shared" ref="AV260:AV308" si="169">IF(OR(ISBLANK($F260),ISBLANK($G260),ISBLANK(AT260),ISBLANK(AU260)),0,IF(AND(AT260=$F260,AU260=$G260),3,IF(AU260-AT260=$G260-$F260,2,IF(OR(AND(AT260&gt;AU260,$F260&gt;$G260),AND(AT260=AU260,$F260=$G260),AND(AT260&lt;AU260,$F260&lt;$G260)),1,0))))</f>
        <v>0</v>
      </c>
      <c r="AW260" s="149"/>
      <c r="AX260" s="160"/>
      <c r="AY260" s="80">
        <f t="shared" ref="AY260:AY308" si="170">IF(OR(ISBLANK($F260),ISBLANK($G260),ISBLANK(AW260),ISBLANK(AX260)),0,IF(AND(AW260=$F260,AX260=$G260),3,IF(AX260-AW260=$G260-$F260,2,IF(OR(AND(AW260&gt;AX260,$F260&gt;$G260),AND(AW260=AX260,$F260=$G260),AND(AW260&lt;AX260,$F260&lt;$G260)),1,0))))</f>
        <v>0</v>
      </c>
      <c r="AZ260" s="149"/>
      <c r="BA260" s="160"/>
      <c r="BB260" s="80">
        <f t="shared" ref="BB260:BB308" si="171">IF(OR(ISBLANK($F260),ISBLANK($G260),ISBLANK(AZ260),ISBLANK(BA260)),0,IF(AND(AZ260=$F260,BA260=$G260),3,IF(BA260-AZ260=$G260-$F260,2,IF(OR(AND(AZ260&gt;BA260,$F260&gt;$G260),AND(AZ260=BA260,$F260=$G260),AND(AZ260&lt;BA260,$F260&lt;$G260)),1,0))))</f>
        <v>0</v>
      </c>
      <c r="BC260" s="149"/>
      <c r="BD260" s="160"/>
      <c r="BE260" s="80">
        <f t="shared" ref="BE260:BE308" si="172">IF(OR(ISBLANK($F260),ISBLANK($G260),ISBLANK(BC260),ISBLANK(BD260)),0,IF(AND(BC260=$F260,BD260=$G260),3,IF(BD260-BC260=$G260-$F260,2,IF(OR(AND(BC260&gt;BD260,$F260&gt;$G260),AND(BC260=BD260,$F260=$G260),AND(BC260&lt;BD260,$F260&lt;$G260)),1,0))))</f>
        <v>0</v>
      </c>
      <c r="BF260" s="149"/>
      <c r="BG260" s="160"/>
      <c r="BH260" s="80">
        <f t="shared" ref="BH260:BH308" si="173">IF(OR(ISBLANK($F260),ISBLANK($G260),ISBLANK(BF260),ISBLANK(BG260)),0,IF(AND(BF260=$F260,BG260=$G260),3,IF(BG260-BF260=$G260-$F260,2,IF(OR(AND(BF260&gt;BG260,$F260&gt;$G260),AND(BF260=BG260,$F260=$G260),AND(BF260&lt;BG260,$F260&lt;$G260)),1,0))))</f>
        <v>0</v>
      </c>
      <c r="BI260" s="149"/>
      <c r="BJ260" s="160"/>
      <c r="BK260" s="80">
        <f t="shared" ref="BK260:BK308" si="174">IF(OR(ISBLANK($F260),ISBLANK($G260),ISBLANK(BI260),ISBLANK(BJ260)),0,IF(AND(BI260=$F260,BJ260=$G260),3,IF(BJ260-BI260=$G260-$F260,2,IF(OR(AND(BI260&gt;BJ260,$F260&gt;$G260),AND(BI260=BJ260,$F260=$G260),AND(BI260&lt;BJ260,$F260&lt;$G260)),1,0))))</f>
        <v>0</v>
      </c>
      <c r="BL260" s="149"/>
      <c r="BM260" s="160"/>
      <c r="BN260" s="80">
        <f t="shared" ref="BN260:BN308" si="175">IF(OR(ISBLANK($F260),ISBLANK($G260),ISBLANK(BL260),ISBLANK(BM260)),0,IF(AND(BL260=$F260,BM260=$G260),3,IF(BM260-BL260=$G260-$F260,2,IF(OR(AND(BL260&gt;BM260,$F260&gt;$G260),AND(BL260=BM260,$F260=$G260),AND(BL260&lt;BM260,$F260&lt;$G260)),1,0))))</f>
        <v>0</v>
      </c>
      <c r="BO260" s="149"/>
      <c r="BP260" s="160"/>
      <c r="BQ260" s="80">
        <f t="shared" ref="BQ260:BQ308" si="176">IF(OR(ISBLANK($F260),ISBLANK($G260),ISBLANK(BO260),ISBLANK(BP260)),0,IF(AND(BO260=$F260,BP260=$G260),3,IF(BP260-BO260=$G260-$F260,2,IF(OR(AND(BO260&gt;BP260,$F260&gt;$G260),AND(BO260=BP260,$F260=$G260),AND(BO260&lt;BP260,$F260&lt;$G260)),1,0))))</f>
        <v>0</v>
      </c>
      <c r="BR260" s="149"/>
      <c r="BS260" s="160"/>
      <c r="BT260" s="80">
        <f t="shared" ref="BT260:BT308" si="177">IF(OR(ISBLANK($F260),ISBLANK($G260),ISBLANK(BR260),ISBLANK(BS260)),0,IF(AND(BR260=$F260,BS260=$G260),3,IF(BS260-BR260=$G260-$F260,2,IF(OR(AND(BR260&gt;BS260,$F260&gt;$G260),AND(BR260=BS260,$F260=$G260),AND(BR260&lt;BS260,$F260&lt;$G260)),1,0))))</f>
        <v>0</v>
      </c>
      <c r="BU260" s="149"/>
      <c r="BV260" s="160"/>
      <c r="BW260" s="80">
        <f t="shared" ref="BW260:BW308" si="178">IF(OR(ISBLANK($F260),ISBLANK($G260),ISBLANK(BU260),ISBLANK(BV260)),0,IF(AND(BU260=$F260,BV260=$G260),3,IF(BV260-BU260=$G260-$F260,2,IF(OR(AND(BU260&gt;BV260,$F260&gt;$G260),AND(BU260=BV260,$F260=$G260),AND(BU260&lt;BV260,$F260&lt;$G260)),1,0))))</f>
        <v>0</v>
      </c>
      <c r="BX260" s="149"/>
      <c r="BY260" s="160"/>
      <c r="BZ260" s="80">
        <f t="shared" ref="BZ260:BZ308" si="179">IF(OR(ISBLANK($F260),ISBLANK($G260),ISBLANK(BX260),ISBLANK(BY260)),0,IF(AND(BX260=$F260,BY260=$G260),3,IF(BY260-BX260=$G260-$F260,2,IF(OR(AND(BX260&gt;BY260,$F260&gt;$G260),AND(BX260=BY260,$F260=$G260),AND(BX260&lt;BY260,$F260&lt;$G260)),1,0))))</f>
        <v>0</v>
      </c>
      <c r="CA260" s="149"/>
      <c r="CB260" s="160"/>
      <c r="CC260" s="80">
        <f t="shared" ref="CC260:CC308" si="180">IF(OR(ISBLANK($F260),ISBLANK($G260),ISBLANK(CA260),ISBLANK(CB260)),0,IF(AND(CA260=$F260,CB260=$G260),3,IF(CB260-CA260=$G260-$F260,2,IF(OR(AND(CA260&gt;CB260,$F260&gt;$G260),AND(CA260=CB260,$F260=$G260),AND(CA260&lt;CB260,$F260&lt;$G260)),1,0))))</f>
        <v>0</v>
      </c>
      <c r="CD260" s="149"/>
      <c r="CE260" s="160"/>
      <c r="CF260" s="80">
        <f t="shared" ref="CF260:CF308" si="181">IF(OR(ISBLANK($F260),ISBLANK($G260),ISBLANK(CD260),ISBLANK(CE260)),0,IF(AND(CD260=$F260,CE260=$G260),3,IF(CE260-CD260=$G260-$F260,2,IF(OR(AND(CD260&gt;CE260,$F260&gt;$G260),AND(CD260=CE260,$F260=$G260),AND(CD260&lt;CE260,$F260&lt;$G260)),1,0))))</f>
        <v>0</v>
      </c>
      <c r="CG260" s="149"/>
      <c r="CH260" s="160"/>
      <c r="CI260" s="80">
        <f t="shared" ref="CI260:CI308" si="182">IF(OR(ISBLANK($F260),ISBLANK($G260),ISBLANK(CG260),ISBLANK(CH260)),0,IF(AND(CG260=$F260,CH260=$G260),3,IF(CH260-CG260=$G260-$F260,2,IF(OR(AND(CG260&gt;CH260,$F260&gt;$G260),AND(CG260=CH260,$F260=$G260),AND(CG260&lt;CH260,$F260&lt;$G260)),1,0))))</f>
        <v>0</v>
      </c>
      <c r="CJ260" s="149"/>
      <c r="CK260" s="160"/>
      <c r="CL260" s="80">
        <f t="shared" ref="CL260:CL308" si="183">IF(OR(ISBLANK($F260),ISBLANK($G260),ISBLANK(CJ260),ISBLANK(CK260)),0,IF(AND(CJ260=$F260,CK260=$G260),3,IF(CK260-CJ260=$G260-$F260,2,IF(OR(AND(CJ260&gt;CK260,$F260&gt;$G260),AND(CJ260=CK260,$F260=$G260),AND(CJ260&lt;CK260,$F260&lt;$G260)),1,0))))</f>
        <v>0</v>
      </c>
      <c r="CM260" s="149"/>
      <c r="CN260" s="160"/>
      <c r="CO260" s="80">
        <f t="shared" ref="CO260:CO308" si="184">IF(OR(ISBLANK($F260),ISBLANK($G260),ISBLANK(CM260),ISBLANK(CN260)),0,IF(AND(CM260=$F260,CN260=$G260),3,IF(CN260-CM260=$G260-$F260,2,IF(OR(AND(CM260&gt;CN260,$F260&gt;$G260),AND(CM260=CN260,$F260=$G260),AND(CM260&lt;CN260,$F260&lt;$G260)),1,0))))</f>
        <v>0</v>
      </c>
      <c r="CP260" s="149"/>
      <c r="CQ260" s="160"/>
      <c r="CR260" s="80">
        <f t="shared" ref="CR260:CR308" si="185">IF(OR(ISBLANK($F260),ISBLANK($G260),ISBLANK(CP260),ISBLANK(CQ260)),0,IF(AND(CP260=$F260,CQ260=$G260),3,IF(CQ260-CP260=$G260-$F260,2,IF(OR(AND(CP260&gt;CQ260,$F260&gt;$G260),AND(CP260=CQ260,$F260=$G260),AND(CP260&lt;CQ260,$F260&lt;$G260)),1,0))))</f>
        <v>0</v>
      </c>
      <c r="CS260" s="149"/>
      <c r="CT260" s="160"/>
      <c r="CU260" s="80">
        <f t="shared" ref="CU260:CU308" si="186">IF(OR(ISBLANK($F260),ISBLANK($G260),ISBLANK(CS260),ISBLANK(CT260)),0,IF(AND(CS260=$F260,CT260=$G260),3,IF(CT260-CS260=$G260-$F260,2,IF(OR(AND(CS260&gt;CT260,$F260&gt;$G260),AND(CS260=CT260,$F260=$G260),AND(CS260&lt;CT260,$F260&lt;$G260)),1,0))))</f>
        <v>0</v>
      </c>
    </row>
    <row r="261" spans="1:99" ht="12.75" hidden="1" customHeight="1">
      <c r="A261" s="1">
        <f t="shared" si="157"/>
        <v>29</v>
      </c>
      <c r="B261" s="220"/>
      <c r="C261" s="81" t="e">
        <f t="shared" si="158"/>
        <v>#N/A</v>
      </c>
      <c r="D261" s="106"/>
      <c r="E261" s="96"/>
      <c r="F261" s="154"/>
      <c r="G261" s="112"/>
      <c r="H261" s="109"/>
      <c r="I261" s="82"/>
      <c r="J261" s="223"/>
      <c r="P261" s="154"/>
      <c r="Q261" s="167"/>
      <c r="R261" s="83">
        <f t="shared" si="159"/>
        <v>0</v>
      </c>
      <c r="S261" s="154"/>
      <c r="T261" s="167"/>
      <c r="U261" s="83">
        <f t="shared" si="160"/>
        <v>0</v>
      </c>
      <c r="V261" s="154"/>
      <c r="W261" s="167"/>
      <c r="X261" s="83">
        <f t="shared" si="161"/>
        <v>0</v>
      </c>
      <c r="Y261" s="154"/>
      <c r="Z261" s="167"/>
      <c r="AA261" s="83">
        <f t="shared" si="162"/>
        <v>0</v>
      </c>
      <c r="AB261" s="154"/>
      <c r="AC261" s="167"/>
      <c r="AD261" s="83">
        <f t="shared" si="163"/>
        <v>0</v>
      </c>
      <c r="AE261" s="154"/>
      <c r="AF261" s="167"/>
      <c r="AG261" s="83">
        <f t="shared" si="164"/>
        <v>0</v>
      </c>
      <c r="AH261" s="154"/>
      <c r="AI261" s="167"/>
      <c r="AJ261" s="83">
        <f t="shared" si="165"/>
        <v>0</v>
      </c>
      <c r="AK261" s="154"/>
      <c r="AL261" s="167"/>
      <c r="AM261" s="83">
        <f t="shared" si="166"/>
        <v>0</v>
      </c>
      <c r="AN261" s="154"/>
      <c r="AO261" s="167"/>
      <c r="AP261" s="83">
        <f t="shared" si="167"/>
        <v>0</v>
      </c>
      <c r="AQ261" s="154"/>
      <c r="AR261" s="167"/>
      <c r="AS261" s="83">
        <f t="shared" si="168"/>
        <v>0</v>
      </c>
      <c r="AT261" s="154"/>
      <c r="AU261" s="167"/>
      <c r="AV261" s="83">
        <f t="shared" si="169"/>
        <v>0</v>
      </c>
      <c r="AW261" s="154"/>
      <c r="AX261" s="167"/>
      <c r="AY261" s="83">
        <f t="shared" si="170"/>
        <v>0</v>
      </c>
      <c r="AZ261" s="154"/>
      <c r="BA261" s="167"/>
      <c r="BB261" s="83">
        <f t="shared" si="171"/>
        <v>0</v>
      </c>
      <c r="BC261" s="154"/>
      <c r="BD261" s="167"/>
      <c r="BE261" s="83">
        <f t="shared" si="172"/>
        <v>0</v>
      </c>
      <c r="BF261" s="154"/>
      <c r="BG261" s="167"/>
      <c r="BH261" s="83">
        <f t="shared" si="173"/>
        <v>0</v>
      </c>
      <c r="BI261" s="154"/>
      <c r="BJ261" s="167"/>
      <c r="BK261" s="83">
        <f t="shared" si="174"/>
        <v>0</v>
      </c>
      <c r="BL261" s="154"/>
      <c r="BM261" s="167"/>
      <c r="BN261" s="83">
        <f t="shared" si="175"/>
        <v>0</v>
      </c>
      <c r="BO261" s="154"/>
      <c r="BP261" s="167"/>
      <c r="BQ261" s="83">
        <f t="shared" si="176"/>
        <v>0</v>
      </c>
      <c r="BR261" s="154"/>
      <c r="BS261" s="167"/>
      <c r="BT261" s="83">
        <f t="shared" si="177"/>
        <v>0</v>
      </c>
      <c r="BU261" s="154"/>
      <c r="BV261" s="167"/>
      <c r="BW261" s="83">
        <f t="shared" si="178"/>
        <v>0</v>
      </c>
      <c r="BX261" s="154"/>
      <c r="BY261" s="167"/>
      <c r="BZ261" s="83">
        <f t="shared" si="179"/>
        <v>0</v>
      </c>
      <c r="CA261" s="154"/>
      <c r="CB261" s="167"/>
      <c r="CC261" s="83">
        <f t="shared" si="180"/>
        <v>0</v>
      </c>
      <c r="CD261" s="154"/>
      <c r="CE261" s="167"/>
      <c r="CF261" s="83">
        <f t="shared" si="181"/>
        <v>0</v>
      </c>
      <c r="CG261" s="154"/>
      <c r="CH261" s="167"/>
      <c r="CI261" s="83">
        <f t="shared" si="182"/>
        <v>0</v>
      </c>
      <c r="CJ261" s="154"/>
      <c r="CK261" s="167"/>
      <c r="CL261" s="83">
        <f t="shared" si="183"/>
        <v>0</v>
      </c>
      <c r="CM261" s="154"/>
      <c r="CN261" s="167"/>
      <c r="CO261" s="83">
        <f t="shared" si="184"/>
        <v>0</v>
      </c>
      <c r="CP261" s="154"/>
      <c r="CQ261" s="167"/>
      <c r="CR261" s="83">
        <f t="shared" si="185"/>
        <v>0</v>
      </c>
      <c r="CS261" s="154"/>
      <c r="CT261" s="167"/>
      <c r="CU261" s="83">
        <f t="shared" si="186"/>
        <v>0</v>
      </c>
    </row>
    <row r="262" spans="1:99" ht="12.75" hidden="1" customHeight="1">
      <c r="A262" s="1">
        <f t="shared" si="157"/>
        <v>29</v>
      </c>
      <c r="B262" s="220"/>
      <c r="C262" s="79" t="e">
        <f t="shared" si="158"/>
        <v>#N/A</v>
      </c>
      <c r="E262" s="95"/>
      <c r="F262" s="149"/>
      <c r="G262" s="111"/>
      <c r="H262" s="108"/>
      <c r="J262" s="223"/>
      <c r="P262" s="149"/>
      <c r="Q262" s="160"/>
      <c r="R262" s="80">
        <f t="shared" si="159"/>
        <v>0</v>
      </c>
      <c r="S262" s="149"/>
      <c r="T262" s="160"/>
      <c r="U262" s="80">
        <f t="shared" si="160"/>
        <v>0</v>
      </c>
      <c r="V262" s="149"/>
      <c r="W262" s="160"/>
      <c r="X262" s="80">
        <f t="shared" si="161"/>
        <v>0</v>
      </c>
      <c r="Y262" s="149"/>
      <c r="Z262" s="160"/>
      <c r="AA262" s="80">
        <f t="shared" si="162"/>
        <v>0</v>
      </c>
      <c r="AB262" s="149"/>
      <c r="AC262" s="160"/>
      <c r="AD262" s="80">
        <f t="shared" si="163"/>
        <v>0</v>
      </c>
      <c r="AE262" s="149"/>
      <c r="AF262" s="160"/>
      <c r="AG262" s="80">
        <f t="shared" si="164"/>
        <v>0</v>
      </c>
      <c r="AH262" s="149"/>
      <c r="AI262" s="160"/>
      <c r="AJ262" s="80">
        <f t="shared" si="165"/>
        <v>0</v>
      </c>
      <c r="AK262" s="149"/>
      <c r="AL262" s="160"/>
      <c r="AM262" s="80">
        <f t="shared" si="166"/>
        <v>0</v>
      </c>
      <c r="AN262" s="149"/>
      <c r="AO262" s="160"/>
      <c r="AP262" s="80">
        <f t="shared" si="167"/>
        <v>0</v>
      </c>
      <c r="AQ262" s="149"/>
      <c r="AR262" s="160"/>
      <c r="AS262" s="80">
        <f t="shared" si="168"/>
        <v>0</v>
      </c>
      <c r="AT262" s="149"/>
      <c r="AU262" s="160"/>
      <c r="AV262" s="80">
        <f t="shared" si="169"/>
        <v>0</v>
      </c>
      <c r="AW262" s="149"/>
      <c r="AX262" s="160"/>
      <c r="AY262" s="80">
        <f t="shared" si="170"/>
        <v>0</v>
      </c>
      <c r="AZ262" s="149"/>
      <c r="BA262" s="160"/>
      <c r="BB262" s="80">
        <f t="shared" si="171"/>
        <v>0</v>
      </c>
      <c r="BC262" s="149"/>
      <c r="BD262" s="160"/>
      <c r="BE262" s="80">
        <f t="shared" si="172"/>
        <v>0</v>
      </c>
      <c r="BF262" s="149"/>
      <c r="BG262" s="160"/>
      <c r="BH262" s="80">
        <f t="shared" si="173"/>
        <v>0</v>
      </c>
      <c r="BI262" s="149"/>
      <c r="BJ262" s="160"/>
      <c r="BK262" s="80">
        <f t="shared" si="174"/>
        <v>0</v>
      </c>
      <c r="BL262" s="149"/>
      <c r="BM262" s="160"/>
      <c r="BN262" s="80">
        <f t="shared" si="175"/>
        <v>0</v>
      </c>
      <c r="BO262" s="149"/>
      <c r="BP262" s="160"/>
      <c r="BQ262" s="80">
        <f t="shared" si="176"/>
        <v>0</v>
      </c>
      <c r="BR262" s="149"/>
      <c r="BS262" s="160"/>
      <c r="BT262" s="80">
        <f t="shared" si="177"/>
        <v>0</v>
      </c>
      <c r="BU262" s="149"/>
      <c r="BV262" s="160"/>
      <c r="BW262" s="80">
        <f t="shared" si="178"/>
        <v>0</v>
      </c>
      <c r="BX262" s="149"/>
      <c r="BY262" s="160"/>
      <c r="BZ262" s="80">
        <f t="shared" si="179"/>
        <v>0</v>
      </c>
      <c r="CA262" s="149"/>
      <c r="CB262" s="160"/>
      <c r="CC262" s="80">
        <f t="shared" si="180"/>
        <v>0</v>
      </c>
      <c r="CD262" s="149"/>
      <c r="CE262" s="160"/>
      <c r="CF262" s="80">
        <f t="shared" si="181"/>
        <v>0</v>
      </c>
      <c r="CG262" s="149"/>
      <c r="CH262" s="160"/>
      <c r="CI262" s="80">
        <f t="shared" si="182"/>
        <v>0</v>
      </c>
      <c r="CJ262" s="149"/>
      <c r="CK262" s="160"/>
      <c r="CL262" s="80">
        <f t="shared" si="183"/>
        <v>0</v>
      </c>
      <c r="CM262" s="149"/>
      <c r="CN262" s="160"/>
      <c r="CO262" s="80">
        <f t="shared" si="184"/>
        <v>0</v>
      </c>
      <c r="CP262" s="149"/>
      <c r="CQ262" s="160"/>
      <c r="CR262" s="80">
        <f t="shared" si="185"/>
        <v>0</v>
      </c>
      <c r="CS262" s="149"/>
      <c r="CT262" s="160"/>
      <c r="CU262" s="80">
        <f t="shared" si="186"/>
        <v>0</v>
      </c>
    </row>
    <row r="263" spans="1:99" ht="13.5" hidden="1" customHeight="1">
      <c r="A263" s="1">
        <f t="shared" si="157"/>
        <v>29</v>
      </c>
      <c r="B263" s="221"/>
      <c r="C263" s="84" t="e">
        <f t="shared" si="158"/>
        <v>#N/A</v>
      </c>
      <c r="D263" s="107"/>
      <c r="E263" s="97"/>
      <c r="F263" s="147"/>
      <c r="G263" s="113"/>
      <c r="H263" s="110"/>
      <c r="I263" s="85"/>
      <c r="J263" s="224"/>
      <c r="K263" s="86"/>
      <c r="L263" s="86"/>
      <c r="M263" s="86"/>
      <c r="N263" s="86"/>
      <c r="O263" s="86"/>
      <c r="P263" s="147"/>
      <c r="Q263" s="101"/>
      <c r="R263" s="87">
        <f t="shared" si="159"/>
        <v>0</v>
      </c>
      <c r="S263" s="147"/>
      <c r="T263" s="101"/>
      <c r="U263" s="87">
        <f t="shared" si="160"/>
        <v>0</v>
      </c>
      <c r="V263" s="147"/>
      <c r="W263" s="101"/>
      <c r="X263" s="87">
        <f t="shared" si="161"/>
        <v>0</v>
      </c>
      <c r="Y263" s="147"/>
      <c r="Z263" s="101"/>
      <c r="AA263" s="87">
        <f t="shared" si="162"/>
        <v>0</v>
      </c>
      <c r="AB263" s="147"/>
      <c r="AC263" s="101"/>
      <c r="AD263" s="87">
        <f t="shared" si="163"/>
        <v>0</v>
      </c>
      <c r="AE263" s="147"/>
      <c r="AF263" s="101"/>
      <c r="AG263" s="87">
        <f t="shared" si="164"/>
        <v>0</v>
      </c>
      <c r="AH263" s="147"/>
      <c r="AI263" s="101"/>
      <c r="AJ263" s="87">
        <f t="shared" si="165"/>
        <v>0</v>
      </c>
      <c r="AK263" s="147"/>
      <c r="AL263" s="101"/>
      <c r="AM263" s="87">
        <f t="shared" si="166"/>
        <v>0</v>
      </c>
      <c r="AN263" s="147"/>
      <c r="AO263" s="101"/>
      <c r="AP263" s="87">
        <f t="shared" si="167"/>
        <v>0</v>
      </c>
      <c r="AQ263" s="147"/>
      <c r="AR263" s="101"/>
      <c r="AS263" s="87">
        <f t="shared" si="168"/>
        <v>0</v>
      </c>
      <c r="AT263" s="147"/>
      <c r="AU263" s="101"/>
      <c r="AV263" s="87">
        <f t="shared" si="169"/>
        <v>0</v>
      </c>
      <c r="AW263" s="147"/>
      <c r="AX263" s="101"/>
      <c r="AY263" s="87">
        <f t="shared" si="170"/>
        <v>0</v>
      </c>
      <c r="AZ263" s="147"/>
      <c r="BA263" s="101"/>
      <c r="BB263" s="87">
        <f t="shared" si="171"/>
        <v>0</v>
      </c>
      <c r="BC263" s="147"/>
      <c r="BD263" s="101"/>
      <c r="BE263" s="87">
        <f t="shared" si="172"/>
        <v>0</v>
      </c>
      <c r="BF263" s="147"/>
      <c r="BG263" s="101"/>
      <c r="BH263" s="87">
        <f t="shared" si="173"/>
        <v>0</v>
      </c>
      <c r="BI263" s="147"/>
      <c r="BJ263" s="101"/>
      <c r="BK263" s="87">
        <f t="shared" si="174"/>
        <v>0</v>
      </c>
      <c r="BL263" s="147"/>
      <c r="BM263" s="101"/>
      <c r="BN263" s="87">
        <f t="shared" si="175"/>
        <v>0</v>
      </c>
      <c r="BO263" s="147"/>
      <c r="BP263" s="101"/>
      <c r="BQ263" s="87">
        <f t="shared" si="176"/>
        <v>0</v>
      </c>
      <c r="BR263" s="147"/>
      <c r="BS263" s="101"/>
      <c r="BT263" s="87">
        <f t="shared" si="177"/>
        <v>0</v>
      </c>
      <c r="BU263" s="147"/>
      <c r="BV263" s="101"/>
      <c r="BW263" s="87">
        <f t="shared" si="178"/>
        <v>0</v>
      </c>
      <c r="BX263" s="147"/>
      <c r="BY263" s="101"/>
      <c r="BZ263" s="87">
        <f t="shared" si="179"/>
        <v>0</v>
      </c>
      <c r="CA263" s="147"/>
      <c r="CB263" s="101"/>
      <c r="CC263" s="87">
        <f t="shared" si="180"/>
        <v>0</v>
      </c>
      <c r="CD263" s="147"/>
      <c r="CE263" s="101"/>
      <c r="CF263" s="87">
        <f t="shared" si="181"/>
        <v>0</v>
      </c>
      <c r="CG263" s="147"/>
      <c r="CH263" s="101"/>
      <c r="CI263" s="87">
        <f t="shared" si="182"/>
        <v>0</v>
      </c>
      <c r="CJ263" s="147"/>
      <c r="CK263" s="101"/>
      <c r="CL263" s="87">
        <f t="shared" si="183"/>
        <v>0</v>
      </c>
      <c r="CM263" s="147"/>
      <c r="CN263" s="101"/>
      <c r="CO263" s="87">
        <f t="shared" si="184"/>
        <v>0</v>
      </c>
      <c r="CP263" s="147"/>
      <c r="CQ263" s="101"/>
      <c r="CR263" s="87">
        <f t="shared" si="185"/>
        <v>0</v>
      </c>
      <c r="CS263" s="147"/>
      <c r="CT263" s="101"/>
      <c r="CU263" s="87">
        <f t="shared" si="186"/>
        <v>0</v>
      </c>
    </row>
    <row r="264" spans="1:99" ht="12.75" hidden="1" customHeight="1">
      <c r="A264" s="1">
        <f t="shared" si="157"/>
        <v>30</v>
      </c>
      <c r="B264" s="219">
        <v>30</v>
      </c>
      <c r="C264" s="81" t="e">
        <f t="shared" si="158"/>
        <v>#N/A</v>
      </c>
      <c r="D264" s="117"/>
      <c r="E264" s="96"/>
      <c r="F264" s="154"/>
      <c r="G264" s="112"/>
      <c r="H264" s="109"/>
      <c r="I264" s="82"/>
      <c r="J264" s="227"/>
      <c r="P264" s="154"/>
      <c r="Q264" s="167"/>
      <c r="R264" s="83">
        <f t="shared" si="159"/>
        <v>0</v>
      </c>
      <c r="S264" s="154"/>
      <c r="T264" s="167"/>
      <c r="U264" s="83">
        <f t="shared" si="160"/>
        <v>0</v>
      </c>
      <c r="V264" s="154"/>
      <c r="W264" s="167"/>
      <c r="X264" s="83">
        <f t="shared" si="161"/>
        <v>0</v>
      </c>
      <c r="Y264" s="154"/>
      <c r="Z264" s="167"/>
      <c r="AA264" s="83">
        <f t="shared" si="162"/>
        <v>0</v>
      </c>
      <c r="AB264" s="154"/>
      <c r="AC264" s="167"/>
      <c r="AD264" s="83">
        <f t="shared" si="163"/>
        <v>0</v>
      </c>
      <c r="AE264" s="154"/>
      <c r="AF264" s="167"/>
      <c r="AG264" s="83">
        <f t="shared" si="164"/>
        <v>0</v>
      </c>
      <c r="AH264" s="154"/>
      <c r="AI264" s="167"/>
      <c r="AJ264" s="83">
        <f t="shared" si="165"/>
        <v>0</v>
      </c>
      <c r="AK264" s="154"/>
      <c r="AL264" s="167"/>
      <c r="AM264" s="83">
        <f t="shared" si="166"/>
        <v>0</v>
      </c>
      <c r="AN264" s="154"/>
      <c r="AO264" s="167"/>
      <c r="AP264" s="83">
        <f t="shared" si="167"/>
        <v>0</v>
      </c>
      <c r="AQ264" s="154"/>
      <c r="AR264" s="167"/>
      <c r="AS264" s="83">
        <f t="shared" si="168"/>
        <v>0</v>
      </c>
      <c r="AT264" s="154"/>
      <c r="AU264" s="167"/>
      <c r="AV264" s="83">
        <f t="shared" si="169"/>
        <v>0</v>
      </c>
      <c r="AW264" s="154"/>
      <c r="AX264" s="167"/>
      <c r="AY264" s="83">
        <f t="shared" si="170"/>
        <v>0</v>
      </c>
      <c r="AZ264" s="154"/>
      <c r="BA264" s="167"/>
      <c r="BB264" s="83">
        <f t="shared" si="171"/>
        <v>0</v>
      </c>
      <c r="BC264" s="154"/>
      <c r="BD264" s="167"/>
      <c r="BE264" s="83">
        <f t="shared" si="172"/>
        <v>0</v>
      </c>
      <c r="BF264" s="154"/>
      <c r="BG264" s="167"/>
      <c r="BH264" s="83">
        <f t="shared" si="173"/>
        <v>0</v>
      </c>
      <c r="BI264" s="154"/>
      <c r="BJ264" s="167"/>
      <c r="BK264" s="83">
        <f t="shared" si="174"/>
        <v>0</v>
      </c>
      <c r="BL264" s="154"/>
      <c r="BM264" s="167"/>
      <c r="BN264" s="83">
        <f t="shared" si="175"/>
        <v>0</v>
      </c>
      <c r="BO264" s="154"/>
      <c r="BP264" s="167"/>
      <c r="BQ264" s="83">
        <f t="shared" si="176"/>
        <v>0</v>
      </c>
      <c r="BR264" s="154"/>
      <c r="BS264" s="167"/>
      <c r="BT264" s="83">
        <f t="shared" si="177"/>
        <v>0</v>
      </c>
      <c r="BU264" s="154"/>
      <c r="BV264" s="167"/>
      <c r="BW264" s="83">
        <f t="shared" si="178"/>
        <v>0</v>
      </c>
      <c r="BX264" s="154"/>
      <c r="BY264" s="167"/>
      <c r="BZ264" s="83">
        <f t="shared" si="179"/>
        <v>0</v>
      </c>
      <c r="CA264" s="154"/>
      <c r="CB264" s="167"/>
      <c r="CC264" s="83">
        <f t="shared" si="180"/>
        <v>0</v>
      </c>
      <c r="CD264" s="154"/>
      <c r="CE264" s="167"/>
      <c r="CF264" s="83">
        <f t="shared" si="181"/>
        <v>0</v>
      </c>
      <c r="CG264" s="154"/>
      <c r="CH264" s="167"/>
      <c r="CI264" s="83">
        <f t="shared" si="182"/>
        <v>0</v>
      </c>
      <c r="CJ264" s="154"/>
      <c r="CK264" s="167"/>
      <c r="CL264" s="83">
        <f t="shared" si="183"/>
        <v>0</v>
      </c>
      <c r="CM264" s="154"/>
      <c r="CN264" s="167"/>
      <c r="CO264" s="83">
        <f t="shared" si="184"/>
        <v>0</v>
      </c>
      <c r="CP264" s="154"/>
      <c r="CQ264" s="167"/>
      <c r="CR264" s="83">
        <f t="shared" si="185"/>
        <v>0</v>
      </c>
      <c r="CS264" s="154"/>
      <c r="CT264" s="167"/>
      <c r="CU264" s="83">
        <f t="shared" si="186"/>
        <v>0</v>
      </c>
    </row>
    <row r="265" spans="1:99" ht="12.75" hidden="1" customHeight="1">
      <c r="A265" s="1">
        <f t="shared" si="157"/>
        <v>30</v>
      </c>
      <c r="B265" s="220"/>
      <c r="C265" s="79" t="e">
        <f t="shared" si="158"/>
        <v>#N/A</v>
      </c>
      <c r="E265" s="95"/>
      <c r="F265" s="149"/>
      <c r="G265" s="111"/>
      <c r="H265" s="108"/>
      <c r="J265" s="223"/>
      <c r="P265" s="149"/>
      <c r="Q265" s="160"/>
      <c r="R265" s="80">
        <f t="shared" si="159"/>
        <v>0</v>
      </c>
      <c r="S265" s="149"/>
      <c r="T265" s="160"/>
      <c r="U265" s="80">
        <f t="shared" si="160"/>
        <v>0</v>
      </c>
      <c r="V265" s="149"/>
      <c r="W265" s="160"/>
      <c r="X265" s="80">
        <f t="shared" si="161"/>
        <v>0</v>
      </c>
      <c r="Y265" s="149"/>
      <c r="Z265" s="160"/>
      <c r="AA265" s="80">
        <f t="shared" si="162"/>
        <v>0</v>
      </c>
      <c r="AB265" s="149"/>
      <c r="AC265" s="160"/>
      <c r="AD265" s="80">
        <f t="shared" si="163"/>
        <v>0</v>
      </c>
      <c r="AE265" s="149"/>
      <c r="AF265" s="160"/>
      <c r="AG265" s="80">
        <f t="shared" si="164"/>
        <v>0</v>
      </c>
      <c r="AH265" s="149"/>
      <c r="AI265" s="160"/>
      <c r="AJ265" s="80">
        <f t="shared" si="165"/>
        <v>0</v>
      </c>
      <c r="AK265" s="149"/>
      <c r="AL265" s="160"/>
      <c r="AM265" s="80">
        <f t="shared" si="166"/>
        <v>0</v>
      </c>
      <c r="AN265" s="149"/>
      <c r="AO265" s="160"/>
      <c r="AP265" s="80">
        <f t="shared" si="167"/>
        <v>0</v>
      </c>
      <c r="AQ265" s="149"/>
      <c r="AR265" s="160"/>
      <c r="AS265" s="80">
        <f t="shared" si="168"/>
        <v>0</v>
      </c>
      <c r="AT265" s="149"/>
      <c r="AU265" s="160"/>
      <c r="AV265" s="80">
        <f t="shared" si="169"/>
        <v>0</v>
      </c>
      <c r="AW265" s="149"/>
      <c r="AX265" s="160"/>
      <c r="AY265" s="80">
        <f t="shared" si="170"/>
        <v>0</v>
      </c>
      <c r="AZ265" s="149"/>
      <c r="BA265" s="160"/>
      <c r="BB265" s="80">
        <f t="shared" si="171"/>
        <v>0</v>
      </c>
      <c r="BC265" s="149"/>
      <c r="BD265" s="160"/>
      <c r="BE265" s="80">
        <f t="shared" si="172"/>
        <v>0</v>
      </c>
      <c r="BF265" s="149"/>
      <c r="BG265" s="160"/>
      <c r="BH265" s="80">
        <f t="shared" si="173"/>
        <v>0</v>
      </c>
      <c r="BI265" s="149"/>
      <c r="BJ265" s="160"/>
      <c r="BK265" s="80">
        <f t="shared" si="174"/>
        <v>0</v>
      </c>
      <c r="BL265" s="149"/>
      <c r="BM265" s="160"/>
      <c r="BN265" s="80">
        <f t="shared" si="175"/>
        <v>0</v>
      </c>
      <c r="BO265" s="149"/>
      <c r="BP265" s="160"/>
      <c r="BQ265" s="80">
        <f t="shared" si="176"/>
        <v>0</v>
      </c>
      <c r="BR265" s="149"/>
      <c r="BS265" s="160"/>
      <c r="BT265" s="80">
        <f t="shared" si="177"/>
        <v>0</v>
      </c>
      <c r="BU265" s="149"/>
      <c r="BV265" s="160"/>
      <c r="BW265" s="80">
        <f t="shared" si="178"/>
        <v>0</v>
      </c>
      <c r="BX265" s="149"/>
      <c r="BY265" s="160"/>
      <c r="BZ265" s="80">
        <f t="shared" si="179"/>
        <v>0</v>
      </c>
      <c r="CA265" s="149"/>
      <c r="CB265" s="160"/>
      <c r="CC265" s="80">
        <f t="shared" si="180"/>
        <v>0</v>
      </c>
      <c r="CD265" s="149"/>
      <c r="CE265" s="160"/>
      <c r="CF265" s="80">
        <f t="shared" si="181"/>
        <v>0</v>
      </c>
      <c r="CG265" s="149"/>
      <c r="CH265" s="160"/>
      <c r="CI265" s="80">
        <f t="shared" si="182"/>
        <v>0</v>
      </c>
      <c r="CJ265" s="149"/>
      <c r="CK265" s="160"/>
      <c r="CL265" s="80">
        <f t="shared" si="183"/>
        <v>0</v>
      </c>
      <c r="CM265" s="149"/>
      <c r="CN265" s="160"/>
      <c r="CO265" s="80">
        <f t="shared" si="184"/>
        <v>0</v>
      </c>
      <c r="CP265" s="149"/>
      <c r="CQ265" s="160"/>
      <c r="CR265" s="80">
        <f t="shared" si="185"/>
        <v>0</v>
      </c>
      <c r="CS265" s="149"/>
      <c r="CT265" s="160"/>
      <c r="CU265" s="80">
        <f t="shared" si="186"/>
        <v>0</v>
      </c>
    </row>
    <row r="266" spans="1:99" ht="12.75" hidden="1" customHeight="1">
      <c r="A266" s="1">
        <f t="shared" si="157"/>
        <v>30</v>
      </c>
      <c r="B266" s="220"/>
      <c r="C266" s="81" t="e">
        <f t="shared" si="158"/>
        <v>#N/A</v>
      </c>
      <c r="D266" s="106"/>
      <c r="E266" s="96"/>
      <c r="F266" s="154"/>
      <c r="G266" s="112"/>
      <c r="H266" s="109"/>
      <c r="I266" s="82"/>
      <c r="J266" s="223"/>
      <c r="P266" s="154"/>
      <c r="Q266" s="167"/>
      <c r="R266" s="83">
        <f t="shared" si="159"/>
        <v>0</v>
      </c>
      <c r="S266" s="154"/>
      <c r="T266" s="167"/>
      <c r="U266" s="83">
        <f t="shared" si="160"/>
        <v>0</v>
      </c>
      <c r="V266" s="154"/>
      <c r="W266" s="167"/>
      <c r="X266" s="83">
        <f t="shared" si="161"/>
        <v>0</v>
      </c>
      <c r="Y266" s="154"/>
      <c r="Z266" s="167"/>
      <c r="AA266" s="83">
        <f t="shared" si="162"/>
        <v>0</v>
      </c>
      <c r="AB266" s="154"/>
      <c r="AC266" s="167"/>
      <c r="AD266" s="83">
        <f t="shared" si="163"/>
        <v>0</v>
      </c>
      <c r="AE266" s="154"/>
      <c r="AF266" s="167"/>
      <c r="AG266" s="83">
        <f t="shared" si="164"/>
        <v>0</v>
      </c>
      <c r="AH266" s="154"/>
      <c r="AI266" s="167"/>
      <c r="AJ266" s="83">
        <f t="shared" si="165"/>
        <v>0</v>
      </c>
      <c r="AK266" s="154"/>
      <c r="AL266" s="167"/>
      <c r="AM266" s="83">
        <f t="shared" si="166"/>
        <v>0</v>
      </c>
      <c r="AN266" s="154"/>
      <c r="AO266" s="167"/>
      <c r="AP266" s="83">
        <f t="shared" si="167"/>
        <v>0</v>
      </c>
      <c r="AQ266" s="154"/>
      <c r="AR266" s="167"/>
      <c r="AS266" s="83">
        <f t="shared" si="168"/>
        <v>0</v>
      </c>
      <c r="AT266" s="154"/>
      <c r="AU266" s="167"/>
      <c r="AV266" s="83">
        <f t="shared" si="169"/>
        <v>0</v>
      </c>
      <c r="AW266" s="154"/>
      <c r="AX266" s="167"/>
      <c r="AY266" s="83">
        <f t="shared" si="170"/>
        <v>0</v>
      </c>
      <c r="AZ266" s="154"/>
      <c r="BA266" s="167"/>
      <c r="BB266" s="83">
        <f t="shared" si="171"/>
        <v>0</v>
      </c>
      <c r="BC266" s="154"/>
      <c r="BD266" s="167"/>
      <c r="BE266" s="83">
        <f t="shared" si="172"/>
        <v>0</v>
      </c>
      <c r="BF266" s="154"/>
      <c r="BG266" s="167"/>
      <c r="BH266" s="83">
        <f t="shared" si="173"/>
        <v>0</v>
      </c>
      <c r="BI266" s="154"/>
      <c r="BJ266" s="167"/>
      <c r="BK266" s="83">
        <f t="shared" si="174"/>
        <v>0</v>
      </c>
      <c r="BL266" s="154"/>
      <c r="BM266" s="167"/>
      <c r="BN266" s="83">
        <f t="shared" si="175"/>
        <v>0</v>
      </c>
      <c r="BO266" s="154"/>
      <c r="BP266" s="167"/>
      <c r="BQ266" s="83">
        <f t="shared" si="176"/>
        <v>0</v>
      </c>
      <c r="BR266" s="154"/>
      <c r="BS266" s="167"/>
      <c r="BT266" s="83">
        <f t="shared" si="177"/>
        <v>0</v>
      </c>
      <c r="BU266" s="154"/>
      <c r="BV266" s="167"/>
      <c r="BW266" s="83">
        <f t="shared" si="178"/>
        <v>0</v>
      </c>
      <c r="BX266" s="154"/>
      <c r="BY266" s="167"/>
      <c r="BZ266" s="83">
        <f t="shared" si="179"/>
        <v>0</v>
      </c>
      <c r="CA266" s="154"/>
      <c r="CB266" s="167"/>
      <c r="CC266" s="83">
        <f t="shared" si="180"/>
        <v>0</v>
      </c>
      <c r="CD266" s="154"/>
      <c r="CE266" s="167"/>
      <c r="CF266" s="83">
        <f t="shared" si="181"/>
        <v>0</v>
      </c>
      <c r="CG266" s="154"/>
      <c r="CH266" s="167"/>
      <c r="CI266" s="83">
        <f t="shared" si="182"/>
        <v>0</v>
      </c>
      <c r="CJ266" s="154"/>
      <c r="CK266" s="167"/>
      <c r="CL266" s="83">
        <f t="shared" si="183"/>
        <v>0</v>
      </c>
      <c r="CM266" s="154"/>
      <c r="CN266" s="167"/>
      <c r="CO266" s="83">
        <f t="shared" si="184"/>
        <v>0</v>
      </c>
      <c r="CP266" s="154"/>
      <c r="CQ266" s="167"/>
      <c r="CR266" s="83">
        <f t="shared" si="185"/>
        <v>0</v>
      </c>
      <c r="CS266" s="154"/>
      <c r="CT266" s="167"/>
      <c r="CU266" s="83">
        <f t="shared" si="186"/>
        <v>0</v>
      </c>
    </row>
    <row r="267" spans="1:99" ht="12.75" hidden="1" customHeight="1">
      <c r="A267" s="1">
        <f t="shared" si="157"/>
        <v>30</v>
      </c>
      <c r="B267" s="220"/>
      <c r="C267" s="79" t="e">
        <f t="shared" si="158"/>
        <v>#N/A</v>
      </c>
      <c r="E267" s="95"/>
      <c r="F267" s="149"/>
      <c r="G267" s="111"/>
      <c r="H267" s="108"/>
      <c r="J267" s="223"/>
      <c r="P267" s="149"/>
      <c r="Q267" s="160"/>
      <c r="R267" s="80">
        <f t="shared" si="159"/>
        <v>0</v>
      </c>
      <c r="S267" s="149"/>
      <c r="T267" s="160"/>
      <c r="U267" s="80">
        <f t="shared" si="160"/>
        <v>0</v>
      </c>
      <c r="V267" s="149"/>
      <c r="W267" s="160"/>
      <c r="X267" s="80">
        <f t="shared" si="161"/>
        <v>0</v>
      </c>
      <c r="Y267" s="149"/>
      <c r="Z267" s="160"/>
      <c r="AA267" s="80">
        <f t="shared" si="162"/>
        <v>0</v>
      </c>
      <c r="AB267" s="149"/>
      <c r="AC267" s="160"/>
      <c r="AD267" s="80">
        <f t="shared" si="163"/>
        <v>0</v>
      </c>
      <c r="AE267" s="149"/>
      <c r="AF267" s="160"/>
      <c r="AG267" s="80">
        <f t="shared" si="164"/>
        <v>0</v>
      </c>
      <c r="AH267" s="149"/>
      <c r="AI267" s="160"/>
      <c r="AJ267" s="80">
        <f t="shared" si="165"/>
        <v>0</v>
      </c>
      <c r="AK267" s="149"/>
      <c r="AL267" s="160"/>
      <c r="AM267" s="80">
        <f t="shared" si="166"/>
        <v>0</v>
      </c>
      <c r="AN267" s="149"/>
      <c r="AO267" s="160"/>
      <c r="AP267" s="80">
        <f t="shared" si="167"/>
        <v>0</v>
      </c>
      <c r="AQ267" s="149"/>
      <c r="AR267" s="160"/>
      <c r="AS267" s="80">
        <f t="shared" si="168"/>
        <v>0</v>
      </c>
      <c r="AT267" s="149"/>
      <c r="AU267" s="160"/>
      <c r="AV267" s="80">
        <f t="shared" si="169"/>
        <v>0</v>
      </c>
      <c r="AW267" s="149"/>
      <c r="AX267" s="160"/>
      <c r="AY267" s="80">
        <f t="shared" si="170"/>
        <v>0</v>
      </c>
      <c r="AZ267" s="149"/>
      <c r="BA267" s="160"/>
      <c r="BB267" s="80">
        <f t="shared" si="171"/>
        <v>0</v>
      </c>
      <c r="BC267" s="149"/>
      <c r="BD267" s="160"/>
      <c r="BE267" s="80">
        <f t="shared" si="172"/>
        <v>0</v>
      </c>
      <c r="BF267" s="149"/>
      <c r="BG267" s="160"/>
      <c r="BH267" s="80">
        <f t="shared" si="173"/>
        <v>0</v>
      </c>
      <c r="BI267" s="149"/>
      <c r="BJ267" s="160"/>
      <c r="BK267" s="80">
        <f t="shared" si="174"/>
        <v>0</v>
      </c>
      <c r="BL267" s="149"/>
      <c r="BM267" s="160"/>
      <c r="BN267" s="80">
        <f t="shared" si="175"/>
        <v>0</v>
      </c>
      <c r="BO267" s="149"/>
      <c r="BP267" s="160"/>
      <c r="BQ267" s="80">
        <f t="shared" si="176"/>
        <v>0</v>
      </c>
      <c r="BR267" s="149"/>
      <c r="BS267" s="160"/>
      <c r="BT267" s="80">
        <f t="shared" si="177"/>
        <v>0</v>
      </c>
      <c r="BU267" s="149"/>
      <c r="BV267" s="160"/>
      <c r="BW267" s="80">
        <f t="shared" si="178"/>
        <v>0</v>
      </c>
      <c r="BX267" s="149"/>
      <c r="BY267" s="160"/>
      <c r="BZ267" s="80">
        <f t="shared" si="179"/>
        <v>0</v>
      </c>
      <c r="CA267" s="149"/>
      <c r="CB267" s="160"/>
      <c r="CC267" s="80">
        <f t="shared" si="180"/>
        <v>0</v>
      </c>
      <c r="CD267" s="149"/>
      <c r="CE267" s="160"/>
      <c r="CF267" s="80">
        <f t="shared" si="181"/>
        <v>0</v>
      </c>
      <c r="CG267" s="149"/>
      <c r="CH267" s="160"/>
      <c r="CI267" s="80">
        <f t="shared" si="182"/>
        <v>0</v>
      </c>
      <c r="CJ267" s="149"/>
      <c r="CK267" s="160"/>
      <c r="CL267" s="80">
        <f t="shared" si="183"/>
        <v>0</v>
      </c>
      <c r="CM267" s="149"/>
      <c r="CN267" s="160"/>
      <c r="CO267" s="80">
        <f t="shared" si="184"/>
        <v>0</v>
      </c>
      <c r="CP267" s="149"/>
      <c r="CQ267" s="160"/>
      <c r="CR267" s="80">
        <f t="shared" si="185"/>
        <v>0</v>
      </c>
      <c r="CS267" s="149"/>
      <c r="CT267" s="160"/>
      <c r="CU267" s="80">
        <f t="shared" si="186"/>
        <v>0</v>
      </c>
    </row>
    <row r="268" spans="1:99" ht="12.75" hidden="1" customHeight="1">
      <c r="A268" s="1">
        <f t="shared" si="157"/>
        <v>30</v>
      </c>
      <c r="B268" s="220"/>
      <c r="C268" s="81" t="e">
        <f t="shared" si="158"/>
        <v>#N/A</v>
      </c>
      <c r="D268" s="106"/>
      <c r="E268" s="96"/>
      <c r="F268" s="154"/>
      <c r="G268" s="112"/>
      <c r="H268" s="109"/>
      <c r="I268" s="82"/>
      <c r="J268" s="223"/>
      <c r="P268" s="154"/>
      <c r="Q268" s="167"/>
      <c r="R268" s="83">
        <f t="shared" si="159"/>
        <v>0</v>
      </c>
      <c r="S268" s="154"/>
      <c r="T268" s="167"/>
      <c r="U268" s="83">
        <f t="shared" si="160"/>
        <v>0</v>
      </c>
      <c r="V268" s="154"/>
      <c r="W268" s="167"/>
      <c r="X268" s="83">
        <f t="shared" si="161"/>
        <v>0</v>
      </c>
      <c r="Y268" s="154"/>
      <c r="Z268" s="167"/>
      <c r="AA268" s="83">
        <f t="shared" si="162"/>
        <v>0</v>
      </c>
      <c r="AB268" s="154"/>
      <c r="AC268" s="167"/>
      <c r="AD268" s="83">
        <f t="shared" si="163"/>
        <v>0</v>
      </c>
      <c r="AE268" s="154"/>
      <c r="AF268" s="167"/>
      <c r="AG268" s="83">
        <f t="shared" si="164"/>
        <v>0</v>
      </c>
      <c r="AH268" s="154"/>
      <c r="AI268" s="167"/>
      <c r="AJ268" s="83">
        <f t="shared" si="165"/>
        <v>0</v>
      </c>
      <c r="AK268" s="154"/>
      <c r="AL268" s="167"/>
      <c r="AM268" s="83">
        <f t="shared" si="166"/>
        <v>0</v>
      </c>
      <c r="AN268" s="154"/>
      <c r="AO268" s="167"/>
      <c r="AP268" s="83">
        <f t="shared" si="167"/>
        <v>0</v>
      </c>
      <c r="AQ268" s="154"/>
      <c r="AR268" s="167"/>
      <c r="AS268" s="83">
        <f t="shared" si="168"/>
        <v>0</v>
      </c>
      <c r="AT268" s="154"/>
      <c r="AU268" s="167"/>
      <c r="AV268" s="83">
        <f t="shared" si="169"/>
        <v>0</v>
      </c>
      <c r="AW268" s="154"/>
      <c r="AX268" s="167"/>
      <c r="AY268" s="83">
        <f t="shared" si="170"/>
        <v>0</v>
      </c>
      <c r="AZ268" s="154"/>
      <c r="BA268" s="167"/>
      <c r="BB268" s="83">
        <f t="shared" si="171"/>
        <v>0</v>
      </c>
      <c r="BC268" s="154"/>
      <c r="BD268" s="167"/>
      <c r="BE268" s="83">
        <f t="shared" si="172"/>
        <v>0</v>
      </c>
      <c r="BF268" s="154"/>
      <c r="BG268" s="167"/>
      <c r="BH268" s="83">
        <f t="shared" si="173"/>
        <v>0</v>
      </c>
      <c r="BI268" s="154"/>
      <c r="BJ268" s="167"/>
      <c r="BK268" s="83">
        <f t="shared" si="174"/>
        <v>0</v>
      </c>
      <c r="BL268" s="154"/>
      <c r="BM268" s="167"/>
      <c r="BN268" s="83">
        <f t="shared" si="175"/>
        <v>0</v>
      </c>
      <c r="BO268" s="154"/>
      <c r="BP268" s="167"/>
      <c r="BQ268" s="83">
        <f t="shared" si="176"/>
        <v>0</v>
      </c>
      <c r="BR268" s="154"/>
      <c r="BS268" s="167"/>
      <c r="BT268" s="83">
        <f t="shared" si="177"/>
        <v>0</v>
      </c>
      <c r="BU268" s="154"/>
      <c r="BV268" s="167"/>
      <c r="BW268" s="83">
        <f t="shared" si="178"/>
        <v>0</v>
      </c>
      <c r="BX268" s="154"/>
      <c r="BY268" s="167"/>
      <c r="BZ268" s="83">
        <f t="shared" si="179"/>
        <v>0</v>
      </c>
      <c r="CA268" s="154"/>
      <c r="CB268" s="167"/>
      <c r="CC268" s="83">
        <f t="shared" si="180"/>
        <v>0</v>
      </c>
      <c r="CD268" s="154"/>
      <c r="CE268" s="167"/>
      <c r="CF268" s="83">
        <f t="shared" si="181"/>
        <v>0</v>
      </c>
      <c r="CG268" s="154"/>
      <c r="CH268" s="167"/>
      <c r="CI268" s="83">
        <f t="shared" si="182"/>
        <v>0</v>
      </c>
      <c r="CJ268" s="154"/>
      <c r="CK268" s="167"/>
      <c r="CL268" s="83">
        <f t="shared" si="183"/>
        <v>0</v>
      </c>
      <c r="CM268" s="154"/>
      <c r="CN268" s="167"/>
      <c r="CO268" s="83">
        <f t="shared" si="184"/>
        <v>0</v>
      </c>
      <c r="CP268" s="154"/>
      <c r="CQ268" s="167"/>
      <c r="CR268" s="83">
        <f t="shared" si="185"/>
        <v>0</v>
      </c>
      <c r="CS268" s="154"/>
      <c r="CT268" s="167"/>
      <c r="CU268" s="83">
        <f t="shared" si="186"/>
        <v>0</v>
      </c>
    </row>
    <row r="269" spans="1:99" ht="12.75" hidden="1" customHeight="1">
      <c r="A269" s="1">
        <f t="shared" ref="A269:A307" si="187">A260+1</f>
        <v>30</v>
      </c>
      <c r="B269" s="220"/>
      <c r="C269" s="79" t="e">
        <f t="shared" si="158"/>
        <v>#N/A</v>
      </c>
      <c r="E269" s="95"/>
      <c r="F269" s="149"/>
      <c r="G269" s="111"/>
      <c r="H269" s="108"/>
      <c r="J269" s="223"/>
      <c r="P269" s="149"/>
      <c r="Q269" s="160"/>
      <c r="R269" s="80">
        <f t="shared" si="159"/>
        <v>0</v>
      </c>
      <c r="S269" s="149"/>
      <c r="T269" s="160"/>
      <c r="U269" s="80">
        <f t="shared" si="160"/>
        <v>0</v>
      </c>
      <c r="V269" s="149"/>
      <c r="W269" s="160"/>
      <c r="X269" s="80">
        <f t="shared" si="161"/>
        <v>0</v>
      </c>
      <c r="Y269" s="149"/>
      <c r="Z269" s="160"/>
      <c r="AA269" s="80">
        <f t="shared" si="162"/>
        <v>0</v>
      </c>
      <c r="AB269" s="149"/>
      <c r="AC269" s="160"/>
      <c r="AD269" s="80">
        <f t="shared" si="163"/>
        <v>0</v>
      </c>
      <c r="AE269" s="149"/>
      <c r="AF269" s="160"/>
      <c r="AG269" s="80">
        <f t="shared" si="164"/>
        <v>0</v>
      </c>
      <c r="AH269" s="149"/>
      <c r="AI269" s="160"/>
      <c r="AJ269" s="80">
        <f t="shared" si="165"/>
        <v>0</v>
      </c>
      <c r="AK269" s="149"/>
      <c r="AL269" s="160"/>
      <c r="AM269" s="80">
        <f t="shared" si="166"/>
        <v>0</v>
      </c>
      <c r="AN269" s="149"/>
      <c r="AO269" s="160"/>
      <c r="AP269" s="80">
        <f t="shared" si="167"/>
        <v>0</v>
      </c>
      <c r="AQ269" s="149"/>
      <c r="AR269" s="160"/>
      <c r="AS269" s="80">
        <f t="shared" si="168"/>
        <v>0</v>
      </c>
      <c r="AT269" s="149"/>
      <c r="AU269" s="160"/>
      <c r="AV269" s="80">
        <f t="shared" si="169"/>
        <v>0</v>
      </c>
      <c r="AW269" s="149"/>
      <c r="AX269" s="160"/>
      <c r="AY269" s="80">
        <f t="shared" si="170"/>
        <v>0</v>
      </c>
      <c r="AZ269" s="149"/>
      <c r="BA269" s="160"/>
      <c r="BB269" s="80">
        <f t="shared" si="171"/>
        <v>0</v>
      </c>
      <c r="BC269" s="149"/>
      <c r="BD269" s="160"/>
      <c r="BE269" s="80">
        <f t="shared" si="172"/>
        <v>0</v>
      </c>
      <c r="BF269" s="149"/>
      <c r="BG269" s="160"/>
      <c r="BH269" s="80">
        <f t="shared" si="173"/>
        <v>0</v>
      </c>
      <c r="BI269" s="149"/>
      <c r="BJ269" s="160"/>
      <c r="BK269" s="80">
        <f t="shared" si="174"/>
        <v>0</v>
      </c>
      <c r="BL269" s="149"/>
      <c r="BM269" s="160"/>
      <c r="BN269" s="80">
        <f t="shared" si="175"/>
        <v>0</v>
      </c>
      <c r="BO269" s="149"/>
      <c r="BP269" s="160"/>
      <c r="BQ269" s="80">
        <f t="shared" si="176"/>
        <v>0</v>
      </c>
      <c r="BR269" s="149"/>
      <c r="BS269" s="160"/>
      <c r="BT269" s="80">
        <f t="shared" si="177"/>
        <v>0</v>
      </c>
      <c r="BU269" s="149"/>
      <c r="BV269" s="160"/>
      <c r="BW269" s="80">
        <f t="shared" si="178"/>
        <v>0</v>
      </c>
      <c r="BX269" s="149"/>
      <c r="BY269" s="160"/>
      <c r="BZ269" s="80">
        <f t="shared" si="179"/>
        <v>0</v>
      </c>
      <c r="CA269" s="149"/>
      <c r="CB269" s="160"/>
      <c r="CC269" s="80">
        <f t="shared" si="180"/>
        <v>0</v>
      </c>
      <c r="CD269" s="149"/>
      <c r="CE269" s="160"/>
      <c r="CF269" s="80">
        <f t="shared" si="181"/>
        <v>0</v>
      </c>
      <c r="CG269" s="149"/>
      <c r="CH269" s="160"/>
      <c r="CI269" s="80">
        <f t="shared" si="182"/>
        <v>0</v>
      </c>
      <c r="CJ269" s="149"/>
      <c r="CK269" s="160"/>
      <c r="CL269" s="80">
        <f t="shared" si="183"/>
        <v>0</v>
      </c>
      <c r="CM269" s="149"/>
      <c r="CN269" s="160"/>
      <c r="CO269" s="80">
        <f t="shared" si="184"/>
        <v>0</v>
      </c>
      <c r="CP269" s="149"/>
      <c r="CQ269" s="160"/>
      <c r="CR269" s="80">
        <f t="shared" si="185"/>
        <v>0</v>
      </c>
      <c r="CS269" s="149"/>
      <c r="CT269" s="160"/>
      <c r="CU269" s="80">
        <f t="shared" si="186"/>
        <v>0</v>
      </c>
    </row>
    <row r="270" spans="1:99" ht="12.75" hidden="1" customHeight="1">
      <c r="A270" s="1">
        <f t="shared" si="187"/>
        <v>30</v>
      </c>
      <c r="B270" s="220"/>
      <c r="C270" s="81" t="e">
        <f t="shared" si="158"/>
        <v>#N/A</v>
      </c>
      <c r="D270" s="106"/>
      <c r="E270" s="96"/>
      <c r="F270" s="154"/>
      <c r="G270" s="112"/>
      <c r="H270" s="109"/>
      <c r="I270" s="82"/>
      <c r="J270" s="223"/>
      <c r="P270" s="154"/>
      <c r="Q270" s="167"/>
      <c r="R270" s="83">
        <f t="shared" si="159"/>
        <v>0</v>
      </c>
      <c r="S270" s="154"/>
      <c r="T270" s="167"/>
      <c r="U270" s="83">
        <f t="shared" si="160"/>
        <v>0</v>
      </c>
      <c r="V270" s="154"/>
      <c r="W270" s="167"/>
      <c r="X270" s="83">
        <f t="shared" si="161"/>
        <v>0</v>
      </c>
      <c r="Y270" s="154"/>
      <c r="Z270" s="167"/>
      <c r="AA270" s="83">
        <f t="shared" si="162"/>
        <v>0</v>
      </c>
      <c r="AB270" s="154"/>
      <c r="AC270" s="167"/>
      <c r="AD270" s="83">
        <f t="shared" si="163"/>
        <v>0</v>
      </c>
      <c r="AE270" s="154"/>
      <c r="AF270" s="167"/>
      <c r="AG270" s="83">
        <f t="shared" si="164"/>
        <v>0</v>
      </c>
      <c r="AH270" s="154"/>
      <c r="AI270" s="167"/>
      <c r="AJ270" s="83">
        <f t="shared" si="165"/>
        <v>0</v>
      </c>
      <c r="AK270" s="154"/>
      <c r="AL270" s="167"/>
      <c r="AM270" s="83">
        <f t="shared" si="166"/>
        <v>0</v>
      </c>
      <c r="AN270" s="154"/>
      <c r="AO270" s="167"/>
      <c r="AP270" s="83">
        <f t="shared" si="167"/>
        <v>0</v>
      </c>
      <c r="AQ270" s="154"/>
      <c r="AR270" s="167"/>
      <c r="AS270" s="83">
        <f t="shared" si="168"/>
        <v>0</v>
      </c>
      <c r="AT270" s="154"/>
      <c r="AU270" s="167"/>
      <c r="AV270" s="83">
        <f t="shared" si="169"/>
        <v>0</v>
      </c>
      <c r="AW270" s="154"/>
      <c r="AX270" s="167"/>
      <c r="AY270" s="83">
        <f t="shared" si="170"/>
        <v>0</v>
      </c>
      <c r="AZ270" s="154"/>
      <c r="BA270" s="167"/>
      <c r="BB270" s="83">
        <f t="shared" si="171"/>
        <v>0</v>
      </c>
      <c r="BC270" s="154"/>
      <c r="BD270" s="167"/>
      <c r="BE270" s="83">
        <f t="shared" si="172"/>
        <v>0</v>
      </c>
      <c r="BF270" s="154"/>
      <c r="BG270" s="167"/>
      <c r="BH270" s="83">
        <f t="shared" si="173"/>
        <v>0</v>
      </c>
      <c r="BI270" s="154"/>
      <c r="BJ270" s="167"/>
      <c r="BK270" s="83">
        <f t="shared" si="174"/>
        <v>0</v>
      </c>
      <c r="BL270" s="154"/>
      <c r="BM270" s="167"/>
      <c r="BN270" s="83">
        <f t="shared" si="175"/>
        <v>0</v>
      </c>
      <c r="BO270" s="154"/>
      <c r="BP270" s="167"/>
      <c r="BQ270" s="83">
        <f t="shared" si="176"/>
        <v>0</v>
      </c>
      <c r="BR270" s="154"/>
      <c r="BS270" s="167"/>
      <c r="BT270" s="83">
        <f t="shared" si="177"/>
        <v>0</v>
      </c>
      <c r="BU270" s="154"/>
      <c r="BV270" s="167"/>
      <c r="BW270" s="83">
        <f t="shared" si="178"/>
        <v>0</v>
      </c>
      <c r="BX270" s="154"/>
      <c r="BY270" s="167"/>
      <c r="BZ270" s="83">
        <f t="shared" si="179"/>
        <v>0</v>
      </c>
      <c r="CA270" s="154"/>
      <c r="CB270" s="167"/>
      <c r="CC270" s="83">
        <f t="shared" si="180"/>
        <v>0</v>
      </c>
      <c r="CD270" s="154"/>
      <c r="CE270" s="167"/>
      <c r="CF270" s="83">
        <f t="shared" si="181"/>
        <v>0</v>
      </c>
      <c r="CG270" s="154"/>
      <c r="CH270" s="167"/>
      <c r="CI270" s="83">
        <f t="shared" si="182"/>
        <v>0</v>
      </c>
      <c r="CJ270" s="154"/>
      <c r="CK270" s="167"/>
      <c r="CL270" s="83">
        <f t="shared" si="183"/>
        <v>0</v>
      </c>
      <c r="CM270" s="154"/>
      <c r="CN270" s="167"/>
      <c r="CO270" s="83">
        <f t="shared" si="184"/>
        <v>0</v>
      </c>
      <c r="CP270" s="154"/>
      <c r="CQ270" s="167"/>
      <c r="CR270" s="83">
        <f t="shared" si="185"/>
        <v>0</v>
      </c>
      <c r="CS270" s="154"/>
      <c r="CT270" s="167"/>
      <c r="CU270" s="83">
        <f t="shared" si="186"/>
        <v>0</v>
      </c>
    </row>
    <row r="271" spans="1:99" ht="12.75" hidden="1" customHeight="1">
      <c r="A271" s="1">
        <f t="shared" si="187"/>
        <v>30</v>
      </c>
      <c r="B271" s="220"/>
      <c r="C271" s="79" t="e">
        <f t="shared" si="158"/>
        <v>#N/A</v>
      </c>
      <c r="E271" s="95"/>
      <c r="F271" s="149"/>
      <c r="G271" s="111"/>
      <c r="H271" s="108"/>
      <c r="J271" s="223"/>
      <c r="P271" s="149"/>
      <c r="Q271" s="160"/>
      <c r="R271" s="80">
        <f t="shared" si="159"/>
        <v>0</v>
      </c>
      <c r="S271" s="149"/>
      <c r="T271" s="160"/>
      <c r="U271" s="80">
        <f t="shared" si="160"/>
        <v>0</v>
      </c>
      <c r="V271" s="149"/>
      <c r="W271" s="160"/>
      <c r="X271" s="80">
        <f t="shared" si="161"/>
        <v>0</v>
      </c>
      <c r="Y271" s="149"/>
      <c r="Z271" s="160"/>
      <c r="AA271" s="80">
        <f t="shared" si="162"/>
        <v>0</v>
      </c>
      <c r="AB271" s="149"/>
      <c r="AC271" s="160"/>
      <c r="AD271" s="80">
        <f t="shared" si="163"/>
        <v>0</v>
      </c>
      <c r="AE271" s="149"/>
      <c r="AF271" s="160"/>
      <c r="AG271" s="80">
        <f t="shared" si="164"/>
        <v>0</v>
      </c>
      <c r="AH271" s="149"/>
      <c r="AI271" s="160"/>
      <c r="AJ271" s="80">
        <f t="shared" si="165"/>
        <v>0</v>
      </c>
      <c r="AK271" s="149"/>
      <c r="AL271" s="160"/>
      <c r="AM271" s="80">
        <f t="shared" si="166"/>
        <v>0</v>
      </c>
      <c r="AN271" s="149"/>
      <c r="AO271" s="160"/>
      <c r="AP271" s="80">
        <f t="shared" si="167"/>
        <v>0</v>
      </c>
      <c r="AQ271" s="149"/>
      <c r="AR271" s="160"/>
      <c r="AS271" s="80">
        <f t="shared" si="168"/>
        <v>0</v>
      </c>
      <c r="AT271" s="149"/>
      <c r="AU271" s="160"/>
      <c r="AV271" s="80">
        <f t="shared" si="169"/>
        <v>0</v>
      </c>
      <c r="AW271" s="149"/>
      <c r="AX271" s="160"/>
      <c r="AY271" s="80">
        <f t="shared" si="170"/>
        <v>0</v>
      </c>
      <c r="AZ271" s="149"/>
      <c r="BA271" s="160"/>
      <c r="BB271" s="80">
        <f t="shared" si="171"/>
        <v>0</v>
      </c>
      <c r="BC271" s="149"/>
      <c r="BD271" s="160"/>
      <c r="BE271" s="80">
        <f t="shared" si="172"/>
        <v>0</v>
      </c>
      <c r="BF271" s="149"/>
      <c r="BG271" s="160"/>
      <c r="BH271" s="80">
        <f t="shared" si="173"/>
        <v>0</v>
      </c>
      <c r="BI271" s="149"/>
      <c r="BJ271" s="160"/>
      <c r="BK271" s="80">
        <f t="shared" si="174"/>
        <v>0</v>
      </c>
      <c r="BL271" s="149"/>
      <c r="BM271" s="160"/>
      <c r="BN271" s="80">
        <f t="shared" si="175"/>
        <v>0</v>
      </c>
      <c r="BO271" s="149"/>
      <c r="BP271" s="160"/>
      <c r="BQ271" s="80">
        <f t="shared" si="176"/>
        <v>0</v>
      </c>
      <c r="BR271" s="149"/>
      <c r="BS271" s="160"/>
      <c r="BT271" s="80">
        <f t="shared" si="177"/>
        <v>0</v>
      </c>
      <c r="BU271" s="149"/>
      <c r="BV271" s="160"/>
      <c r="BW271" s="80">
        <f t="shared" si="178"/>
        <v>0</v>
      </c>
      <c r="BX271" s="149"/>
      <c r="BY271" s="160"/>
      <c r="BZ271" s="80">
        <f t="shared" si="179"/>
        <v>0</v>
      </c>
      <c r="CA271" s="149"/>
      <c r="CB271" s="160"/>
      <c r="CC271" s="80">
        <f t="shared" si="180"/>
        <v>0</v>
      </c>
      <c r="CD271" s="149"/>
      <c r="CE271" s="160"/>
      <c r="CF271" s="80">
        <f t="shared" si="181"/>
        <v>0</v>
      </c>
      <c r="CG271" s="149"/>
      <c r="CH271" s="160"/>
      <c r="CI271" s="80">
        <f t="shared" si="182"/>
        <v>0</v>
      </c>
      <c r="CJ271" s="149"/>
      <c r="CK271" s="160"/>
      <c r="CL271" s="80">
        <f t="shared" si="183"/>
        <v>0</v>
      </c>
      <c r="CM271" s="149"/>
      <c r="CN271" s="160"/>
      <c r="CO271" s="80">
        <f t="shared" si="184"/>
        <v>0</v>
      </c>
      <c r="CP271" s="149"/>
      <c r="CQ271" s="160"/>
      <c r="CR271" s="80">
        <f t="shared" si="185"/>
        <v>0</v>
      </c>
      <c r="CS271" s="149"/>
      <c r="CT271" s="160"/>
      <c r="CU271" s="80">
        <f t="shared" si="186"/>
        <v>0</v>
      </c>
    </row>
    <row r="272" spans="1:99" ht="13.5" hidden="1" customHeight="1">
      <c r="A272" s="1">
        <f t="shared" si="187"/>
        <v>30</v>
      </c>
      <c r="B272" s="221"/>
      <c r="C272" s="84" t="e">
        <f t="shared" si="158"/>
        <v>#N/A</v>
      </c>
      <c r="D272" s="107"/>
      <c r="E272" s="97"/>
      <c r="F272" s="147"/>
      <c r="G272" s="113"/>
      <c r="H272" s="110"/>
      <c r="I272" s="85"/>
      <c r="J272" s="224"/>
      <c r="K272" s="86"/>
      <c r="L272" s="86"/>
      <c r="M272" s="86"/>
      <c r="N272" s="86"/>
      <c r="O272" s="86"/>
      <c r="P272" s="147"/>
      <c r="Q272" s="101"/>
      <c r="R272" s="87">
        <f t="shared" si="159"/>
        <v>0</v>
      </c>
      <c r="S272" s="147"/>
      <c r="T272" s="101"/>
      <c r="U272" s="87">
        <f t="shared" si="160"/>
        <v>0</v>
      </c>
      <c r="V272" s="147"/>
      <c r="W272" s="101"/>
      <c r="X272" s="87">
        <f t="shared" si="161"/>
        <v>0</v>
      </c>
      <c r="Y272" s="147"/>
      <c r="Z272" s="101"/>
      <c r="AA272" s="87">
        <f t="shared" si="162"/>
        <v>0</v>
      </c>
      <c r="AB272" s="147"/>
      <c r="AC272" s="101"/>
      <c r="AD272" s="87">
        <f t="shared" si="163"/>
        <v>0</v>
      </c>
      <c r="AE272" s="147"/>
      <c r="AF272" s="101"/>
      <c r="AG272" s="87">
        <f t="shared" si="164"/>
        <v>0</v>
      </c>
      <c r="AH272" s="147"/>
      <c r="AI272" s="101"/>
      <c r="AJ272" s="87">
        <f t="shared" si="165"/>
        <v>0</v>
      </c>
      <c r="AK272" s="147"/>
      <c r="AL272" s="101"/>
      <c r="AM272" s="87">
        <f t="shared" si="166"/>
        <v>0</v>
      </c>
      <c r="AN272" s="147"/>
      <c r="AO272" s="101"/>
      <c r="AP272" s="87">
        <f t="shared" si="167"/>
        <v>0</v>
      </c>
      <c r="AQ272" s="147"/>
      <c r="AR272" s="101"/>
      <c r="AS272" s="87">
        <f t="shared" si="168"/>
        <v>0</v>
      </c>
      <c r="AT272" s="147"/>
      <c r="AU272" s="101"/>
      <c r="AV272" s="87">
        <f t="shared" si="169"/>
        <v>0</v>
      </c>
      <c r="AW272" s="147"/>
      <c r="AX272" s="101"/>
      <c r="AY272" s="87">
        <f t="shared" si="170"/>
        <v>0</v>
      </c>
      <c r="AZ272" s="147"/>
      <c r="BA272" s="101"/>
      <c r="BB272" s="87">
        <f t="shared" si="171"/>
        <v>0</v>
      </c>
      <c r="BC272" s="147"/>
      <c r="BD272" s="101"/>
      <c r="BE272" s="87">
        <f t="shared" si="172"/>
        <v>0</v>
      </c>
      <c r="BF272" s="147"/>
      <c r="BG272" s="101"/>
      <c r="BH272" s="87">
        <f t="shared" si="173"/>
        <v>0</v>
      </c>
      <c r="BI272" s="147"/>
      <c r="BJ272" s="101"/>
      <c r="BK272" s="87">
        <f t="shared" si="174"/>
        <v>0</v>
      </c>
      <c r="BL272" s="147"/>
      <c r="BM272" s="101"/>
      <c r="BN272" s="87">
        <f t="shared" si="175"/>
        <v>0</v>
      </c>
      <c r="BO272" s="147"/>
      <c r="BP272" s="101"/>
      <c r="BQ272" s="87">
        <f t="shared" si="176"/>
        <v>0</v>
      </c>
      <c r="BR272" s="147"/>
      <c r="BS272" s="101"/>
      <c r="BT272" s="87">
        <f t="shared" si="177"/>
        <v>0</v>
      </c>
      <c r="BU272" s="147"/>
      <c r="BV272" s="101"/>
      <c r="BW272" s="87">
        <f t="shared" si="178"/>
        <v>0</v>
      </c>
      <c r="BX272" s="147"/>
      <c r="BY272" s="101"/>
      <c r="BZ272" s="87">
        <f t="shared" si="179"/>
        <v>0</v>
      </c>
      <c r="CA272" s="147"/>
      <c r="CB272" s="101"/>
      <c r="CC272" s="87">
        <f t="shared" si="180"/>
        <v>0</v>
      </c>
      <c r="CD272" s="147"/>
      <c r="CE272" s="101"/>
      <c r="CF272" s="87">
        <f t="shared" si="181"/>
        <v>0</v>
      </c>
      <c r="CG272" s="147"/>
      <c r="CH272" s="101"/>
      <c r="CI272" s="87">
        <f t="shared" si="182"/>
        <v>0</v>
      </c>
      <c r="CJ272" s="147"/>
      <c r="CK272" s="101"/>
      <c r="CL272" s="87">
        <f t="shared" si="183"/>
        <v>0</v>
      </c>
      <c r="CM272" s="147"/>
      <c r="CN272" s="101"/>
      <c r="CO272" s="87">
        <f t="shared" si="184"/>
        <v>0</v>
      </c>
      <c r="CP272" s="147"/>
      <c r="CQ272" s="101"/>
      <c r="CR272" s="87">
        <f t="shared" si="185"/>
        <v>0</v>
      </c>
      <c r="CS272" s="147"/>
      <c r="CT272" s="101"/>
      <c r="CU272" s="87">
        <f t="shared" si="186"/>
        <v>0</v>
      </c>
    </row>
    <row r="273" spans="1:99" ht="12.75" hidden="1" customHeight="1">
      <c r="A273" s="1">
        <f t="shared" si="187"/>
        <v>31</v>
      </c>
      <c r="B273" s="219">
        <v>31</v>
      </c>
      <c r="C273" s="81" t="e">
        <f t="shared" si="158"/>
        <v>#N/A</v>
      </c>
      <c r="D273" s="117"/>
      <c r="E273" s="116"/>
      <c r="F273" s="154"/>
      <c r="G273" s="112"/>
      <c r="H273" s="109"/>
      <c r="I273" s="82"/>
      <c r="J273" s="227"/>
      <c r="P273" s="154"/>
      <c r="Q273" s="167"/>
      <c r="R273" s="83">
        <f t="shared" si="159"/>
        <v>0</v>
      </c>
      <c r="S273" s="154"/>
      <c r="T273" s="167"/>
      <c r="U273" s="83">
        <f t="shared" si="160"/>
        <v>0</v>
      </c>
      <c r="V273" s="154"/>
      <c r="W273" s="167"/>
      <c r="X273" s="83">
        <f t="shared" si="161"/>
        <v>0</v>
      </c>
      <c r="Y273" s="154"/>
      <c r="Z273" s="167"/>
      <c r="AA273" s="83">
        <f t="shared" si="162"/>
        <v>0</v>
      </c>
      <c r="AB273" s="154"/>
      <c r="AC273" s="167"/>
      <c r="AD273" s="83">
        <f t="shared" si="163"/>
        <v>0</v>
      </c>
      <c r="AE273" s="154"/>
      <c r="AF273" s="167"/>
      <c r="AG273" s="83">
        <f t="shared" si="164"/>
        <v>0</v>
      </c>
      <c r="AH273" s="154"/>
      <c r="AI273" s="167"/>
      <c r="AJ273" s="83">
        <f t="shared" si="165"/>
        <v>0</v>
      </c>
      <c r="AK273" s="154"/>
      <c r="AL273" s="167"/>
      <c r="AM273" s="83">
        <f t="shared" si="166"/>
        <v>0</v>
      </c>
      <c r="AN273" s="154"/>
      <c r="AO273" s="167"/>
      <c r="AP273" s="83">
        <f t="shared" si="167"/>
        <v>0</v>
      </c>
      <c r="AQ273" s="154"/>
      <c r="AR273" s="167"/>
      <c r="AS273" s="83">
        <f t="shared" si="168"/>
        <v>0</v>
      </c>
      <c r="AT273" s="154"/>
      <c r="AU273" s="167"/>
      <c r="AV273" s="83">
        <f t="shared" si="169"/>
        <v>0</v>
      </c>
      <c r="AW273" s="154"/>
      <c r="AX273" s="167"/>
      <c r="AY273" s="83">
        <f t="shared" si="170"/>
        <v>0</v>
      </c>
      <c r="AZ273" s="154"/>
      <c r="BA273" s="167"/>
      <c r="BB273" s="83">
        <f t="shared" si="171"/>
        <v>0</v>
      </c>
      <c r="BC273" s="154"/>
      <c r="BD273" s="167"/>
      <c r="BE273" s="83">
        <f t="shared" si="172"/>
        <v>0</v>
      </c>
      <c r="BF273" s="154"/>
      <c r="BG273" s="167"/>
      <c r="BH273" s="83">
        <f t="shared" si="173"/>
        <v>0</v>
      </c>
      <c r="BI273" s="154"/>
      <c r="BJ273" s="167"/>
      <c r="BK273" s="83">
        <f t="shared" si="174"/>
        <v>0</v>
      </c>
      <c r="BL273" s="154"/>
      <c r="BM273" s="167"/>
      <c r="BN273" s="83">
        <f t="shared" si="175"/>
        <v>0</v>
      </c>
      <c r="BO273" s="154"/>
      <c r="BP273" s="167"/>
      <c r="BQ273" s="83">
        <f t="shared" si="176"/>
        <v>0</v>
      </c>
      <c r="BR273" s="154"/>
      <c r="BS273" s="167"/>
      <c r="BT273" s="83">
        <f t="shared" si="177"/>
        <v>0</v>
      </c>
      <c r="BU273" s="154"/>
      <c r="BV273" s="167"/>
      <c r="BW273" s="83">
        <f t="shared" si="178"/>
        <v>0</v>
      </c>
      <c r="BX273" s="154"/>
      <c r="BY273" s="167"/>
      <c r="BZ273" s="83">
        <f t="shared" si="179"/>
        <v>0</v>
      </c>
      <c r="CA273" s="154"/>
      <c r="CB273" s="167"/>
      <c r="CC273" s="83">
        <f t="shared" si="180"/>
        <v>0</v>
      </c>
      <c r="CD273" s="154"/>
      <c r="CE273" s="167"/>
      <c r="CF273" s="83">
        <f t="shared" si="181"/>
        <v>0</v>
      </c>
      <c r="CG273" s="154"/>
      <c r="CH273" s="167"/>
      <c r="CI273" s="83">
        <f t="shared" si="182"/>
        <v>0</v>
      </c>
      <c r="CJ273" s="154"/>
      <c r="CK273" s="167"/>
      <c r="CL273" s="83">
        <f t="shared" si="183"/>
        <v>0</v>
      </c>
      <c r="CM273" s="154"/>
      <c r="CN273" s="167"/>
      <c r="CO273" s="83">
        <f t="shared" si="184"/>
        <v>0</v>
      </c>
      <c r="CP273" s="154"/>
      <c r="CQ273" s="167"/>
      <c r="CR273" s="83">
        <f t="shared" si="185"/>
        <v>0</v>
      </c>
      <c r="CS273" s="154"/>
      <c r="CT273" s="167"/>
      <c r="CU273" s="83">
        <f t="shared" si="186"/>
        <v>0</v>
      </c>
    </row>
    <row r="274" spans="1:99" ht="12.75" hidden="1" customHeight="1">
      <c r="A274" s="1">
        <f t="shared" si="187"/>
        <v>31</v>
      </c>
      <c r="B274" s="220"/>
      <c r="C274" s="79" t="e">
        <f t="shared" si="158"/>
        <v>#N/A</v>
      </c>
      <c r="E274" s="95"/>
      <c r="F274" s="149"/>
      <c r="G274" s="111"/>
      <c r="H274" s="108"/>
      <c r="J274" s="223"/>
      <c r="P274" s="149"/>
      <c r="Q274" s="160"/>
      <c r="R274" s="80">
        <f t="shared" si="159"/>
        <v>0</v>
      </c>
      <c r="S274" s="149"/>
      <c r="T274" s="160"/>
      <c r="U274" s="80">
        <f t="shared" si="160"/>
        <v>0</v>
      </c>
      <c r="V274" s="149"/>
      <c r="W274" s="160"/>
      <c r="X274" s="80">
        <f t="shared" si="161"/>
        <v>0</v>
      </c>
      <c r="Y274" s="149"/>
      <c r="Z274" s="160"/>
      <c r="AA274" s="80">
        <f t="shared" si="162"/>
        <v>0</v>
      </c>
      <c r="AB274" s="149"/>
      <c r="AC274" s="160"/>
      <c r="AD274" s="80">
        <f t="shared" si="163"/>
        <v>0</v>
      </c>
      <c r="AE274" s="149"/>
      <c r="AF274" s="160"/>
      <c r="AG274" s="80">
        <f t="shared" si="164"/>
        <v>0</v>
      </c>
      <c r="AH274" s="149"/>
      <c r="AI274" s="160"/>
      <c r="AJ274" s="80">
        <f t="shared" si="165"/>
        <v>0</v>
      </c>
      <c r="AK274" s="149"/>
      <c r="AL274" s="160"/>
      <c r="AM274" s="80">
        <f t="shared" si="166"/>
        <v>0</v>
      </c>
      <c r="AN274" s="149"/>
      <c r="AO274" s="160"/>
      <c r="AP274" s="80">
        <f t="shared" si="167"/>
        <v>0</v>
      </c>
      <c r="AQ274" s="149"/>
      <c r="AR274" s="160"/>
      <c r="AS274" s="80">
        <f t="shared" si="168"/>
        <v>0</v>
      </c>
      <c r="AT274" s="149"/>
      <c r="AU274" s="160"/>
      <c r="AV274" s="80">
        <f t="shared" si="169"/>
        <v>0</v>
      </c>
      <c r="AW274" s="149"/>
      <c r="AX274" s="160"/>
      <c r="AY274" s="80">
        <f t="shared" si="170"/>
        <v>0</v>
      </c>
      <c r="AZ274" s="149"/>
      <c r="BA274" s="160"/>
      <c r="BB274" s="80">
        <f t="shared" si="171"/>
        <v>0</v>
      </c>
      <c r="BC274" s="149"/>
      <c r="BD274" s="160"/>
      <c r="BE274" s="80">
        <f t="shared" si="172"/>
        <v>0</v>
      </c>
      <c r="BF274" s="149"/>
      <c r="BG274" s="160"/>
      <c r="BH274" s="80">
        <f t="shared" si="173"/>
        <v>0</v>
      </c>
      <c r="BI274" s="149"/>
      <c r="BJ274" s="160"/>
      <c r="BK274" s="80">
        <f t="shared" si="174"/>
        <v>0</v>
      </c>
      <c r="BL274" s="149"/>
      <c r="BM274" s="160"/>
      <c r="BN274" s="80">
        <f t="shared" si="175"/>
        <v>0</v>
      </c>
      <c r="BO274" s="149"/>
      <c r="BP274" s="160"/>
      <c r="BQ274" s="80">
        <f t="shared" si="176"/>
        <v>0</v>
      </c>
      <c r="BR274" s="149"/>
      <c r="BS274" s="160"/>
      <c r="BT274" s="80">
        <f t="shared" si="177"/>
        <v>0</v>
      </c>
      <c r="BU274" s="149"/>
      <c r="BV274" s="160"/>
      <c r="BW274" s="80">
        <f t="shared" si="178"/>
        <v>0</v>
      </c>
      <c r="BX274" s="149"/>
      <c r="BY274" s="160"/>
      <c r="BZ274" s="80">
        <f t="shared" si="179"/>
        <v>0</v>
      </c>
      <c r="CA274" s="149"/>
      <c r="CB274" s="160"/>
      <c r="CC274" s="80">
        <f t="shared" si="180"/>
        <v>0</v>
      </c>
      <c r="CD274" s="149"/>
      <c r="CE274" s="160"/>
      <c r="CF274" s="80">
        <f t="shared" si="181"/>
        <v>0</v>
      </c>
      <c r="CG274" s="149"/>
      <c r="CH274" s="160"/>
      <c r="CI274" s="80">
        <f t="shared" si="182"/>
        <v>0</v>
      </c>
      <c r="CJ274" s="149"/>
      <c r="CK274" s="160"/>
      <c r="CL274" s="80">
        <f t="shared" si="183"/>
        <v>0</v>
      </c>
      <c r="CM274" s="149"/>
      <c r="CN274" s="160"/>
      <c r="CO274" s="80">
        <f t="shared" si="184"/>
        <v>0</v>
      </c>
      <c r="CP274" s="149"/>
      <c r="CQ274" s="160"/>
      <c r="CR274" s="80">
        <f t="shared" si="185"/>
        <v>0</v>
      </c>
      <c r="CS274" s="149"/>
      <c r="CT274" s="160"/>
      <c r="CU274" s="80">
        <f t="shared" si="186"/>
        <v>0</v>
      </c>
    </row>
    <row r="275" spans="1:99" ht="12.75" hidden="1" customHeight="1">
      <c r="A275" s="1">
        <f t="shared" si="187"/>
        <v>31</v>
      </c>
      <c r="B275" s="220"/>
      <c r="C275" s="81" t="e">
        <f t="shared" si="158"/>
        <v>#N/A</v>
      </c>
      <c r="D275" s="106"/>
      <c r="E275" s="96"/>
      <c r="F275" s="154"/>
      <c r="G275" s="112"/>
      <c r="H275" s="109"/>
      <c r="I275" s="82"/>
      <c r="J275" s="223"/>
      <c r="P275" s="154"/>
      <c r="Q275" s="167"/>
      <c r="R275" s="83">
        <f t="shared" si="159"/>
        <v>0</v>
      </c>
      <c r="S275" s="154"/>
      <c r="T275" s="167"/>
      <c r="U275" s="83">
        <f t="shared" si="160"/>
        <v>0</v>
      </c>
      <c r="V275" s="154"/>
      <c r="W275" s="167"/>
      <c r="X275" s="83">
        <f t="shared" si="161"/>
        <v>0</v>
      </c>
      <c r="Y275" s="154"/>
      <c r="Z275" s="167"/>
      <c r="AA275" s="83">
        <f t="shared" si="162"/>
        <v>0</v>
      </c>
      <c r="AB275" s="154"/>
      <c r="AC275" s="167"/>
      <c r="AD275" s="83">
        <f t="shared" si="163"/>
        <v>0</v>
      </c>
      <c r="AE275" s="154"/>
      <c r="AF275" s="167"/>
      <c r="AG275" s="83">
        <f t="shared" si="164"/>
        <v>0</v>
      </c>
      <c r="AH275" s="154"/>
      <c r="AI275" s="167"/>
      <c r="AJ275" s="83">
        <f t="shared" si="165"/>
        <v>0</v>
      </c>
      <c r="AK275" s="154"/>
      <c r="AL275" s="167"/>
      <c r="AM275" s="83">
        <f t="shared" si="166"/>
        <v>0</v>
      </c>
      <c r="AN275" s="154"/>
      <c r="AO275" s="167"/>
      <c r="AP275" s="83">
        <f t="shared" si="167"/>
        <v>0</v>
      </c>
      <c r="AQ275" s="154"/>
      <c r="AR275" s="167"/>
      <c r="AS275" s="83">
        <f t="shared" si="168"/>
        <v>0</v>
      </c>
      <c r="AT275" s="154"/>
      <c r="AU275" s="167"/>
      <c r="AV275" s="83">
        <f t="shared" si="169"/>
        <v>0</v>
      </c>
      <c r="AW275" s="154"/>
      <c r="AX275" s="167"/>
      <c r="AY275" s="83">
        <f t="shared" si="170"/>
        <v>0</v>
      </c>
      <c r="AZ275" s="154"/>
      <c r="BA275" s="167"/>
      <c r="BB275" s="83">
        <f t="shared" si="171"/>
        <v>0</v>
      </c>
      <c r="BC275" s="154"/>
      <c r="BD275" s="167"/>
      <c r="BE275" s="83">
        <f t="shared" si="172"/>
        <v>0</v>
      </c>
      <c r="BF275" s="154"/>
      <c r="BG275" s="167"/>
      <c r="BH275" s="83">
        <f t="shared" si="173"/>
        <v>0</v>
      </c>
      <c r="BI275" s="154"/>
      <c r="BJ275" s="167"/>
      <c r="BK275" s="83">
        <f t="shared" si="174"/>
        <v>0</v>
      </c>
      <c r="BL275" s="154"/>
      <c r="BM275" s="167"/>
      <c r="BN275" s="83">
        <f t="shared" si="175"/>
        <v>0</v>
      </c>
      <c r="BO275" s="154"/>
      <c r="BP275" s="167"/>
      <c r="BQ275" s="83">
        <f t="shared" si="176"/>
        <v>0</v>
      </c>
      <c r="BR275" s="154"/>
      <c r="BS275" s="167"/>
      <c r="BT275" s="83">
        <f t="shared" si="177"/>
        <v>0</v>
      </c>
      <c r="BU275" s="154"/>
      <c r="BV275" s="167"/>
      <c r="BW275" s="83">
        <f t="shared" si="178"/>
        <v>0</v>
      </c>
      <c r="BX275" s="154"/>
      <c r="BY275" s="167"/>
      <c r="BZ275" s="83">
        <f t="shared" si="179"/>
        <v>0</v>
      </c>
      <c r="CA275" s="154"/>
      <c r="CB275" s="167"/>
      <c r="CC275" s="83">
        <f t="shared" si="180"/>
        <v>0</v>
      </c>
      <c r="CD275" s="154"/>
      <c r="CE275" s="167"/>
      <c r="CF275" s="83">
        <f t="shared" si="181"/>
        <v>0</v>
      </c>
      <c r="CG275" s="154"/>
      <c r="CH275" s="167"/>
      <c r="CI275" s="83">
        <f t="shared" si="182"/>
        <v>0</v>
      </c>
      <c r="CJ275" s="154"/>
      <c r="CK275" s="167"/>
      <c r="CL275" s="83">
        <f t="shared" si="183"/>
        <v>0</v>
      </c>
      <c r="CM275" s="154"/>
      <c r="CN275" s="167"/>
      <c r="CO275" s="83">
        <f t="shared" si="184"/>
        <v>0</v>
      </c>
      <c r="CP275" s="154"/>
      <c r="CQ275" s="167"/>
      <c r="CR275" s="83">
        <f t="shared" si="185"/>
        <v>0</v>
      </c>
      <c r="CS275" s="154"/>
      <c r="CT275" s="167"/>
      <c r="CU275" s="83">
        <f t="shared" si="186"/>
        <v>0</v>
      </c>
    </row>
    <row r="276" spans="1:99" ht="12.75" hidden="1" customHeight="1">
      <c r="A276" s="1">
        <f t="shared" si="187"/>
        <v>31</v>
      </c>
      <c r="B276" s="220"/>
      <c r="C276" s="79" t="e">
        <f t="shared" si="158"/>
        <v>#N/A</v>
      </c>
      <c r="E276" s="95"/>
      <c r="F276" s="149"/>
      <c r="G276" s="111"/>
      <c r="H276" s="108"/>
      <c r="J276" s="223"/>
      <c r="P276" s="149"/>
      <c r="Q276" s="160"/>
      <c r="R276" s="80">
        <f t="shared" si="159"/>
        <v>0</v>
      </c>
      <c r="S276" s="149"/>
      <c r="T276" s="160"/>
      <c r="U276" s="80">
        <f t="shared" si="160"/>
        <v>0</v>
      </c>
      <c r="V276" s="149"/>
      <c r="W276" s="160"/>
      <c r="X276" s="80">
        <f t="shared" si="161"/>
        <v>0</v>
      </c>
      <c r="Y276" s="149"/>
      <c r="Z276" s="160"/>
      <c r="AA276" s="80">
        <f t="shared" si="162"/>
        <v>0</v>
      </c>
      <c r="AB276" s="149"/>
      <c r="AC276" s="160"/>
      <c r="AD276" s="80">
        <f t="shared" si="163"/>
        <v>0</v>
      </c>
      <c r="AE276" s="149"/>
      <c r="AF276" s="160"/>
      <c r="AG276" s="80">
        <f t="shared" si="164"/>
        <v>0</v>
      </c>
      <c r="AH276" s="149"/>
      <c r="AI276" s="160"/>
      <c r="AJ276" s="80">
        <f t="shared" si="165"/>
        <v>0</v>
      </c>
      <c r="AK276" s="149"/>
      <c r="AL276" s="160"/>
      <c r="AM276" s="80">
        <f t="shared" si="166"/>
        <v>0</v>
      </c>
      <c r="AN276" s="149"/>
      <c r="AO276" s="160"/>
      <c r="AP276" s="80">
        <f t="shared" si="167"/>
        <v>0</v>
      </c>
      <c r="AQ276" s="149"/>
      <c r="AR276" s="160"/>
      <c r="AS276" s="80">
        <f t="shared" si="168"/>
        <v>0</v>
      </c>
      <c r="AT276" s="149"/>
      <c r="AU276" s="160"/>
      <c r="AV276" s="80">
        <f t="shared" si="169"/>
        <v>0</v>
      </c>
      <c r="AW276" s="149"/>
      <c r="AX276" s="160"/>
      <c r="AY276" s="80">
        <f t="shared" si="170"/>
        <v>0</v>
      </c>
      <c r="AZ276" s="149"/>
      <c r="BA276" s="160"/>
      <c r="BB276" s="80">
        <f t="shared" si="171"/>
        <v>0</v>
      </c>
      <c r="BC276" s="149"/>
      <c r="BD276" s="160"/>
      <c r="BE276" s="80">
        <f t="shared" si="172"/>
        <v>0</v>
      </c>
      <c r="BF276" s="149"/>
      <c r="BG276" s="160"/>
      <c r="BH276" s="80">
        <f t="shared" si="173"/>
        <v>0</v>
      </c>
      <c r="BI276" s="149"/>
      <c r="BJ276" s="160"/>
      <c r="BK276" s="80">
        <f t="shared" si="174"/>
        <v>0</v>
      </c>
      <c r="BL276" s="149"/>
      <c r="BM276" s="160"/>
      <c r="BN276" s="80">
        <f t="shared" si="175"/>
        <v>0</v>
      </c>
      <c r="BO276" s="149"/>
      <c r="BP276" s="160"/>
      <c r="BQ276" s="80">
        <f t="shared" si="176"/>
        <v>0</v>
      </c>
      <c r="BR276" s="149"/>
      <c r="BS276" s="160"/>
      <c r="BT276" s="80">
        <f t="shared" si="177"/>
        <v>0</v>
      </c>
      <c r="BU276" s="149"/>
      <c r="BV276" s="160"/>
      <c r="BW276" s="80">
        <f t="shared" si="178"/>
        <v>0</v>
      </c>
      <c r="BX276" s="149"/>
      <c r="BY276" s="160"/>
      <c r="BZ276" s="80">
        <f t="shared" si="179"/>
        <v>0</v>
      </c>
      <c r="CA276" s="149"/>
      <c r="CB276" s="160"/>
      <c r="CC276" s="80">
        <f t="shared" si="180"/>
        <v>0</v>
      </c>
      <c r="CD276" s="149"/>
      <c r="CE276" s="160"/>
      <c r="CF276" s="80">
        <f t="shared" si="181"/>
        <v>0</v>
      </c>
      <c r="CG276" s="149"/>
      <c r="CH276" s="160"/>
      <c r="CI276" s="80">
        <f t="shared" si="182"/>
        <v>0</v>
      </c>
      <c r="CJ276" s="149"/>
      <c r="CK276" s="160"/>
      <c r="CL276" s="80">
        <f t="shared" si="183"/>
        <v>0</v>
      </c>
      <c r="CM276" s="149"/>
      <c r="CN276" s="160"/>
      <c r="CO276" s="80">
        <f t="shared" si="184"/>
        <v>0</v>
      </c>
      <c r="CP276" s="149"/>
      <c r="CQ276" s="160"/>
      <c r="CR276" s="80">
        <f t="shared" si="185"/>
        <v>0</v>
      </c>
      <c r="CS276" s="149"/>
      <c r="CT276" s="160"/>
      <c r="CU276" s="80">
        <f t="shared" si="186"/>
        <v>0</v>
      </c>
    </row>
    <row r="277" spans="1:99" ht="12.75" hidden="1" customHeight="1">
      <c r="A277" s="1">
        <f t="shared" si="187"/>
        <v>31</v>
      </c>
      <c r="B277" s="220"/>
      <c r="C277" s="81" t="e">
        <f t="shared" si="158"/>
        <v>#N/A</v>
      </c>
      <c r="D277" s="106"/>
      <c r="E277" s="96"/>
      <c r="F277" s="154"/>
      <c r="G277" s="112"/>
      <c r="H277" s="109"/>
      <c r="I277" s="82"/>
      <c r="J277" s="223"/>
      <c r="P277" s="154"/>
      <c r="Q277" s="167"/>
      <c r="R277" s="83">
        <f t="shared" si="159"/>
        <v>0</v>
      </c>
      <c r="S277" s="154"/>
      <c r="T277" s="167"/>
      <c r="U277" s="83">
        <f t="shared" si="160"/>
        <v>0</v>
      </c>
      <c r="V277" s="154"/>
      <c r="W277" s="167"/>
      <c r="X277" s="83">
        <f t="shared" si="161"/>
        <v>0</v>
      </c>
      <c r="Y277" s="154"/>
      <c r="Z277" s="167"/>
      <c r="AA277" s="83">
        <f t="shared" si="162"/>
        <v>0</v>
      </c>
      <c r="AB277" s="154"/>
      <c r="AC277" s="167"/>
      <c r="AD277" s="83">
        <f t="shared" si="163"/>
        <v>0</v>
      </c>
      <c r="AE277" s="154"/>
      <c r="AF277" s="167"/>
      <c r="AG277" s="83">
        <f t="shared" si="164"/>
        <v>0</v>
      </c>
      <c r="AH277" s="154"/>
      <c r="AI277" s="167"/>
      <c r="AJ277" s="83">
        <f t="shared" si="165"/>
        <v>0</v>
      </c>
      <c r="AK277" s="154"/>
      <c r="AL277" s="167"/>
      <c r="AM277" s="83">
        <f t="shared" si="166"/>
        <v>0</v>
      </c>
      <c r="AN277" s="154"/>
      <c r="AO277" s="167"/>
      <c r="AP277" s="83">
        <f t="shared" si="167"/>
        <v>0</v>
      </c>
      <c r="AQ277" s="154"/>
      <c r="AR277" s="167"/>
      <c r="AS277" s="83">
        <f t="shared" si="168"/>
        <v>0</v>
      </c>
      <c r="AT277" s="154"/>
      <c r="AU277" s="167"/>
      <c r="AV277" s="83">
        <f t="shared" si="169"/>
        <v>0</v>
      </c>
      <c r="AW277" s="154"/>
      <c r="AX277" s="167"/>
      <c r="AY277" s="83">
        <f t="shared" si="170"/>
        <v>0</v>
      </c>
      <c r="AZ277" s="154"/>
      <c r="BA277" s="167"/>
      <c r="BB277" s="83">
        <f t="shared" si="171"/>
        <v>0</v>
      </c>
      <c r="BC277" s="154"/>
      <c r="BD277" s="167"/>
      <c r="BE277" s="83">
        <f t="shared" si="172"/>
        <v>0</v>
      </c>
      <c r="BF277" s="154"/>
      <c r="BG277" s="167"/>
      <c r="BH277" s="83">
        <f t="shared" si="173"/>
        <v>0</v>
      </c>
      <c r="BI277" s="154"/>
      <c r="BJ277" s="167"/>
      <c r="BK277" s="83">
        <f t="shared" si="174"/>
        <v>0</v>
      </c>
      <c r="BL277" s="154"/>
      <c r="BM277" s="167"/>
      <c r="BN277" s="83">
        <f t="shared" si="175"/>
        <v>0</v>
      </c>
      <c r="BO277" s="154"/>
      <c r="BP277" s="167"/>
      <c r="BQ277" s="83">
        <f t="shared" si="176"/>
        <v>0</v>
      </c>
      <c r="BR277" s="154"/>
      <c r="BS277" s="167"/>
      <c r="BT277" s="83">
        <f t="shared" si="177"/>
        <v>0</v>
      </c>
      <c r="BU277" s="154"/>
      <c r="BV277" s="167"/>
      <c r="BW277" s="83">
        <f t="shared" si="178"/>
        <v>0</v>
      </c>
      <c r="BX277" s="154"/>
      <c r="BY277" s="167"/>
      <c r="BZ277" s="83">
        <f t="shared" si="179"/>
        <v>0</v>
      </c>
      <c r="CA277" s="154"/>
      <c r="CB277" s="167"/>
      <c r="CC277" s="83">
        <f t="shared" si="180"/>
        <v>0</v>
      </c>
      <c r="CD277" s="154"/>
      <c r="CE277" s="167"/>
      <c r="CF277" s="83">
        <f t="shared" si="181"/>
        <v>0</v>
      </c>
      <c r="CG277" s="154"/>
      <c r="CH277" s="167"/>
      <c r="CI277" s="83">
        <f t="shared" si="182"/>
        <v>0</v>
      </c>
      <c r="CJ277" s="154"/>
      <c r="CK277" s="167"/>
      <c r="CL277" s="83">
        <f t="shared" si="183"/>
        <v>0</v>
      </c>
      <c r="CM277" s="154"/>
      <c r="CN277" s="167"/>
      <c r="CO277" s="83">
        <f t="shared" si="184"/>
        <v>0</v>
      </c>
      <c r="CP277" s="154"/>
      <c r="CQ277" s="167"/>
      <c r="CR277" s="83">
        <f t="shared" si="185"/>
        <v>0</v>
      </c>
      <c r="CS277" s="154"/>
      <c r="CT277" s="167"/>
      <c r="CU277" s="83">
        <f t="shared" si="186"/>
        <v>0</v>
      </c>
    </row>
    <row r="278" spans="1:99" ht="12.75" hidden="1" customHeight="1">
      <c r="A278" s="1">
        <f t="shared" si="187"/>
        <v>31</v>
      </c>
      <c r="B278" s="220"/>
      <c r="C278" s="79" t="e">
        <f t="shared" si="158"/>
        <v>#N/A</v>
      </c>
      <c r="E278" s="95"/>
      <c r="F278" s="149"/>
      <c r="G278" s="111"/>
      <c r="H278" s="108"/>
      <c r="J278" s="223"/>
      <c r="P278" s="149"/>
      <c r="Q278" s="160"/>
      <c r="R278" s="80">
        <f t="shared" si="159"/>
        <v>0</v>
      </c>
      <c r="S278" s="149"/>
      <c r="T278" s="160"/>
      <c r="U278" s="80">
        <f t="shared" si="160"/>
        <v>0</v>
      </c>
      <c r="V278" s="149"/>
      <c r="W278" s="160"/>
      <c r="X278" s="80">
        <f t="shared" si="161"/>
        <v>0</v>
      </c>
      <c r="Y278" s="149"/>
      <c r="Z278" s="160"/>
      <c r="AA278" s="80">
        <f t="shared" si="162"/>
        <v>0</v>
      </c>
      <c r="AB278" s="149"/>
      <c r="AC278" s="160"/>
      <c r="AD278" s="80">
        <f t="shared" si="163"/>
        <v>0</v>
      </c>
      <c r="AE278" s="149"/>
      <c r="AF278" s="160"/>
      <c r="AG278" s="80">
        <f t="shared" si="164"/>
        <v>0</v>
      </c>
      <c r="AH278" s="149"/>
      <c r="AI278" s="160"/>
      <c r="AJ278" s="80">
        <f t="shared" si="165"/>
        <v>0</v>
      </c>
      <c r="AK278" s="149"/>
      <c r="AL278" s="160"/>
      <c r="AM278" s="80">
        <f t="shared" si="166"/>
        <v>0</v>
      </c>
      <c r="AN278" s="149"/>
      <c r="AO278" s="160"/>
      <c r="AP278" s="80">
        <f t="shared" si="167"/>
        <v>0</v>
      </c>
      <c r="AQ278" s="149"/>
      <c r="AR278" s="160"/>
      <c r="AS278" s="80">
        <f t="shared" si="168"/>
        <v>0</v>
      </c>
      <c r="AT278" s="149"/>
      <c r="AU278" s="160"/>
      <c r="AV278" s="80">
        <f t="shared" si="169"/>
        <v>0</v>
      </c>
      <c r="AW278" s="149"/>
      <c r="AX278" s="160"/>
      <c r="AY278" s="80">
        <f t="shared" si="170"/>
        <v>0</v>
      </c>
      <c r="AZ278" s="149"/>
      <c r="BA278" s="160"/>
      <c r="BB278" s="80">
        <f t="shared" si="171"/>
        <v>0</v>
      </c>
      <c r="BC278" s="149"/>
      <c r="BD278" s="160"/>
      <c r="BE278" s="80">
        <f t="shared" si="172"/>
        <v>0</v>
      </c>
      <c r="BF278" s="149"/>
      <c r="BG278" s="160"/>
      <c r="BH278" s="80">
        <f t="shared" si="173"/>
        <v>0</v>
      </c>
      <c r="BI278" s="149"/>
      <c r="BJ278" s="160"/>
      <c r="BK278" s="80">
        <f t="shared" si="174"/>
        <v>0</v>
      </c>
      <c r="BL278" s="149"/>
      <c r="BM278" s="160"/>
      <c r="BN278" s="80">
        <f t="shared" si="175"/>
        <v>0</v>
      </c>
      <c r="BO278" s="149"/>
      <c r="BP278" s="160"/>
      <c r="BQ278" s="80">
        <f t="shared" si="176"/>
        <v>0</v>
      </c>
      <c r="BR278" s="149"/>
      <c r="BS278" s="160"/>
      <c r="BT278" s="80">
        <f t="shared" si="177"/>
        <v>0</v>
      </c>
      <c r="BU278" s="149"/>
      <c r="BV278" s="160"/>
      <c r="BW278" s="80">
        <f t="shared" si="178"/>
        <v>0</v>
      </c>
      <c r="BX278" s="149"/>
      <c r="BY278" s="160"/>
      <c r="BZ278" s="80">
        <f t="shared" si="179"/>
        <v>0</v>
      </c>
      <c r="CA278" s="149"/>
      <c r="CB278" s="160"/>
      <c r="CC278" s="80">
        <f t="shared" si="180"/>
        <v>0</v>
      </c>
      <c r="CD278" s="149"/>
      <c r="CE278" s="160"/>
      <c r="CF278" s="80">
        <f t="shared" si="181"/>
        <v>0</v>
      </c>
      <c r="CG278" s="149"/>
      <c r="CH278" s="160"/>
      <c r="CI278" s="80">
        <f t="shared" si="182"/>
        <v>0</v>
      </c>
      <c r="CJ278" s="149"/>
      <c r="CK278" s="160"/>
      <c r="CL278" s="80">
        <f t="shared" si="183"/>
        <v>0</v>
      </c>
      <c r="CM278" s="149"/>
      <c r="CN278" s="160"/>
      <c r="CO278" s="80">
        <f t="shared" si="184"/>
        <v>0</v>
      </c>
      <c r="CP278" s="149"/>
      <c r="CQ278" s="160"/>
      <c r="CR278" s="80">
        <f t="shared" si="185"/>
        <v>0</v>
      </c>
      <c r="CS278" s="149"/>
      <c r="CT278" s="160"/>
      <c r="CU278" s="80">
        <f t="shared" si="186"/>
        <v>0</v>
      </c>
    </row>
    <row r="279" spans="1:99" ht="12.75" hidden="1" customHeight="1">
      <c r="A279" s="1">
        <f t="shared" si="187"/>
        <v>31</v>
      </c>
      <c r="B279" s="220"/>
      <c r="C279" s="81" t="e">
        <f t="shared" si="158"/>
        <v>#N/A</v>
      </c>
      <c r="D279" s="106"/>
      <c r="E279" s="96"/>
      <c r="F279" s="154"/>
      <c r="G279" s="112"/>
      <c r="H279" s="109"/>
      <c r="I279" s="82"/>
      <c r="J279" s="223"/>
      <c r="P279" s="154"/>
      <c r="Q279" s="167"/>
      <c r="R279" s="83">
        <f t="shared" si="159"/>
        <v>0</v>
      </c>
      <c r="S279" s="154"/>
      <c r="T279" s="167"/>
      <c r="U279" s="83">
        <f t="shared" si="160"/>
        <v>0</v>
      </c>
      <c r="V279" s="154"/>
      <c r="W279" s="167"/>
      <c r="X279" s="83">
        <f t="shared" si="161"/>
        <v>0</v>
      </c>
      <c r="Y279" s="154"/>
      <c r="Z279" s="167"/>
      <c r="AA279" s="83">
        <f t="shared" si="162"/>
        <v>0</v>
      </c>
      <c r="AB279" s="154"/>
      <c r="AC279" s="167"/>
      <c r="AD279" s="83">
        <f t="shared" si="163"/>
        <v>0</v>
      </c>
      <c r="AE279" s="154"/>
      <c r="AF279" s="167"/>
      <c r="AG279" s="83">
        <f t="shared" si="164"/>
        <v>0</v>
      </c>
      <c r="AH279" s="154"/>
      <c r="AI279" s="167"/>
      <c r="AJ279" s="83">
        <f t="shared" si="165"/>
        <v>0</v>
      </c>
      <c r="AK279" s="154"/>
      <c r="AL279" s="167"/>
      <c r="AM279" s="83">
        <f t="shared" si="166"/>
        <v>0</v>
      </c>
      <c r="AN279" s="154"/>
      <c r="AO279" s="167"/>
      <c r="AP279" s="83">
        <f t="shared" si="167"/>
        <v>0</v>
      </c>
      <c r="AQ279" s="154"/>
      <c r="AR279" s="167"/>
      <c r="AS279" s="83">
        <f t="shared" si="168"/>
        <v>0</v>
      </c>
      <c r="AT279" s="154"/>
      <c r="AU279" s="167"/>
      <c r="AV279" s="83">
        <f t="shared" si="169"/>
        <v>0</v>
      </c>
      <c r="AW279" s="154"/>
      <c r="AX279" s="167"/>
      <c r="AY279" s="83">
        <f t="shared" si="170"/>
        <v>0</v>
      </c>
      <c r="AZ279" s="154"/>
      <c r="BA279" s="167"/>
      <c r="BB279" s="83">
        <f t="shared" si="171"/>
        <v>0</v>
      </c>
      <c r="BC279" s="154"/>
      <c r="BD279" s="167"/>
      <c r="BE279" s="83">
        <f t="shared" si="172"/>
        <v>0</v>
      </c>
      <c r="BF279" s="154"/>
      <c r="BG279" s="167"/>
      <c r="BH279" s="83">
        <f t="shared" si="173"/>
        <v>0</v>
      </c>
      <c r="BI279" s="154"/>
      <c r="BJ279" s="167"/>
      <c r="BK279" s="83">
        <f t="shared" si="174"/>
        <v>0</v>
      </c>
      <c r="BL279" s="154"/>
      <c r="BM279" s="167"/>
      <c r="BN279" s="83">
        <f t="shared" si="175"/>
        <v>0</v>
      </c>
      <c r="BO279" s="154"/>
      <c r="BP279" s="167"/>
      <c r="BQ279" s="83">
        <f t="shared" si="176"/>
        <v>0</v>
      </c>
      <c r="BR279" s="154"/>
      <c r="BS279" s="167"/>
      <c r="BT279" s="83">
        <f t="shared" si="177"/>
        <v>0</v>
      </c>
      <c r="BU279" s="154"/>
      <c r="BV279" s="167"/>
      <c r="BW279" s="83">
        <f t="shared" si="178"/>
        <v>0</v>
      </c>
      <c r="BX279" s="154"/>
      <c r="BY279" s="167"/>
      <c r="BZ279" s="83">
        <f t="shared" si="179"/>
        <v>0</v>
      </c>
      <c r="CA279" s="154"/>
      <c r="CB279" s="167"/>
      <c r="CC279" s="83">
        <f t="shared" si="180"/>
        <v>0</v>
      </c>
      <c r="CD279" s="154"/>
      <c r="CE279" s="167"/>
      <c r="CF279" s="83">
        <f t="shared" si="181"/>
        <v>0</v>
      </c>
      <c r="CG279" s="154"/>
      <c r="CH279" s="167"/>
      <c r="CI279" s="83">
        <f t="shared" si="182"/>
        <v>0</v>
      </c>
      <c r="CJ279" s="154"/>
      <c r="CK279" s="167"/>
      <c r="CL279" s="83">
        <f t="shared" si="183"/>
        <v>0</v>
      </c>
      <c r="CM279" s="154"/>
      <c r="CN279" s="167"/>
      <c r="CO279" s="83">
        <f t="shared" si="184"/>
        <v>0</v>
      </c>
      <c r="CP279" s="154"/>
      <c r="CQ279" s="167"/>
      <c r="CR279" s="83">
        <f t="shared" si="185"/>
        <v>0</v>
      </c>
      <c r="CS279" s="154"/>
      <c r="CT279" s="167"/>
      <c r="CU279" s="83">
        <f t="shared" si="186"/>
        <v>0</v>
      </c>
    </row>
    <row r="280" spans="1:99" ht="12.75" hidden="1" customHeight="1">
      <c r="A280" s="1">
        <f t="shared" si="187"/>
        <v>31</v>
      </c>
      <c r="B280" s="220"/>
      <c r="C280" s="79" t="e">
        <f t="shared" si="158"/>
        <v>#N/A</v>
      </c>
      <c r="E280" s="95"/>
      <c r="F280" s="149"/>
      <c r="G280" s="111"/>
      <c r="H280" s="108"/>
      <c r="J280" s="223"/>
      <c r="P280" s="149"/>
      <c r="Q280" s="160"/>
      <c r="R280" s="80">
        <f t="shared" si="159"/>
        <v>0</v>
      </c>
      <c r="S280" s="149"/>
      <c r="T280" s="160"/>
      <c r="U280" s="80">
        <f t="shared" si="160"/>
        <v>0</v>
      </c>
      <c r="V280" s="149"/>
      <c r="W280" s="160"/>
      <c r="X280" s="80">
        <f t="shared" si="161"/>
        <v>0</v>
      </c>
      <c r="Y280" s="149"/>
      <c r="Z280" s="160"/>
      <c r="AA280" s="80">
        <f t="shared" si="162"/>
        <v>0</v>
      </c>
      <c r="AB280" s="149"/>
      <c r="AC280" s="160"/>
      <c r="AD280" s="80">
        <f t="shared" si="163"/>
        <v>0</v>
      </c>
      <c r="AE280" s="149"/>
      <c r="AF280" s="160"/>
      <c r="AG280" s="80">
        <f t="shared" si="164"/>
        <v>0</v>
      </c>
      <c r="AH280" s="149"/>
      <c r="AI280" s="160"/>
      <c r="AJ280" s="80">
        <f t="shared" si="165"/>
        <v>0</v>
      </c>
      <c r="AK280" s="149"/>
      <c r="AL280" s="160"/>
      <c r="AM280" s="80">
        <f t="shared" si="166"/>
        <v>0</v>
      </c>
      <c r="AN280" s="149"/>
      <c r="AO280" s="160"/>
      <c r="AP280" s="80">
        <f t="shared" si="167"/>
        <v>0</v>
      </c>
      <c r="AQ280" s="149"/>
      <c r="AR280" s="160"/>
      <c r="AS280" s="80">
        <f t="shared" si="168"/>
        <v>0</v>
      </c>
      <c r="AT280" s="149"/>
      <c r="AU280" s="160"/>
      <c r="AV280" s="80">
        <f t="shared" si="169"/>
        <v>0</v>
      </c>
      <c r="AW280" s="149"/>
      <c r="AX280" s="160"/>
      <c r="AY280" s="80">
        <f t="shared" si="170"/>
        <v>0</v>
      </c>
      <c r="AZ280" s="149"/>
      <c r="BA280" s="160"/>
      <c r="BB280" s="80">
        <f t="shared" si="171"/>
        <v>0</v>
      </c>
      <c r="BC280" s="149"/>
      <c r="BD280" s="160"/>
      <c r="BE280" s="80">
        <f t="shared" si="172"/>
        <v>0</v>
      </c>
      <c r="BF280" s="149"/>
      <c r="BG280" s="160"/>
      <c r="BH280" s="80">
        <f t="shared" si="173"/>
        <v>0</v>
      </c>
      <c r="BI280" s="149"/>
      <c r="BJ280" s="160"/>
      <c r="BK280" s="80">
        <f t="shared" si="174"/>
        <v>0</v>
      </c>
      <c r="BL280" s="149"/>
      <c r="BM280" s="160"/>
      <c r="BN280" s="80">
        <f t="shared" si="175"/>
        <v>0</v>
      </c>
      <c r="BO280" s="149"/>
      <c r="BP280" s="160"/>
      <c r="BQ280" s="80">
        <f t="shared" si="176"/>
        <v>0</v>
      </c>
      <c r="BR280" s="149"/>
      <c r="BS280" s="160"/>
      <c r="BT280" s="80">
        <f t="shared" si="177"/>
        <v>0</v>
      </c>
      <c r="BU280" s="149"/>
      <c r="BV280" s="160"/>
      <c r="BW280" s="80">
        <f t="shared" si="178"/>
        <v>0</v>
      </c>
      <c r="BX280" s="149"/>
      <c r="BY280" s="160"/>
      <c r="BZ280" s="80">
        <f t="shared" si="179"/>
        <v>0</v>
      </c>
      <c r="CA280" s="149"/>
      <c r="CB280" s="160"/>
      <c r="CC280" s="80">
        <f t="shared" si="180"/>
        <v>0</v>
      </c>
      <c r="CD280" s="149"/>
      <c r="CE280" s="160"/>
      <c r="CF280" s="80">
        <f t="shared" si="181"/>
        <v>0</v>
      </c>
      <c r="CG280" s="149"/>
      <c r="CH280" s="160"/>
      <c r="CI280" s="80">
        <f t="shared" si="182"/>
        <v>0</v>
      </c>
      <c r="CJ280" s="149"/>
      <c r="CK280" s="160"/>
      <c r="CL280" s="80">
        <f t="shared" si="183"/>
        <v>0</v>
      </c>
      <c r="CM280" s="149"/>
      <c r="CN280" s="160"/>
      <c r="CO280" s="80">
        <f t="shared" si="184"/>
        <v>0</v>
      </c>
      <c r="CP280" s="149"/>
      <c r="CQ280" s="160"/>
      <c r="CR280" s="80">
        <f t="shared" si="185"/>
        <v>0</v>
      </c>
      <c r="CS280" s="149"/>
      <c r="CT280" s="160"/>
      <c r="CU280" s="80">
        <f t="shared" si="186"/>
        <v>0</v>
      </c>
    </row>
    <row r="281" spans="1:99" ht="13.5" hidden="1" customHeight="1">
      <c r="A281" s="1">
        <f t="shared" si="187"/>
        <v>31</v>
      </c>
      <c r="B281" s="221"/>
      <c r="C281" s="84" t="e">
        <f t="shared" si="158"/>
        <v>#N/A</v>
      </c>
      <c r="D281" s="107"/>
      <c r="E281" s="97"/>
      <c r="F281" s="147"/>
      <c r="G281" s="113"/>
      <c r="H281" s="110"/>
      <c r="I281" s="85"/>
      <c r="J281" s="224"/>
      <c r="K281" s="86"/>
      <c r="L281" s="86"/>
      <c r="M281" s="86"/>
      <c r="N281" s="86"/>
      <c r="O281" s="86"/>
      <c r="P281" s="147"/>
      <c r="Q281" s="101"/>
      <c r="R281" s="87">
        <f t="shared" si="159"/>
        <v>0</v>
      </c>
      <c r="S281" s="147"/>
      <c r="T281" s="101"/>
      <c r="U281" s="87">
        <f t="shared" si="160"/>
        <v>0</v>
      </c>
      <c r="V281" s="147"/>
      <c r="W281" s="101"/>
      <c r="X281" s="87">
        <f t="shared" si="161"/>
        <v>0</v>
      </c>
      <c r="Y281" s="147"/>
      <c r="Z281" s="101"/>
      <c r="AA281" s="87">
        <f t="shared" si="162"/>
        <v>0</v>
      </c>
      <c r="AB281" s="147"/>
      <c r="AC281" s="101"/>
      <c r="AD281" s="87">
        <f t="shared" si="163"/>
        <v>0</v>
      </c>
      <c r="AE281" s="147"/>
      <c r="AF281" s="101"/>
      <c r="AG281" s="87">
        <f t="shared" si="164"/>
        <v>0</v>
      </c>
      <c r="AH281" s="147"/>
      <c r="AI281" s="101"/>
      <c r="AJ281" s="87">
        <f t="shared" si="165"/>
        <v>0</v>
      </c>
      <c r="AK281" s="147"/>
      <c r="AL281" s="101"/>
      <c r="AM281" s="87">
        <f t="shared" si="166"/>
        <v>0</v>
      </c>
      <c r="AN281" s="147"/>
      <c r="AO281" s="101"/>
      <c r="AP281" s="87">
        <f t="shared" si="167"/>
        <v>0</v>
      </c>
      <c r="AQ281" s="147"/>
      <c r="AR281" s="101"/>
      <c r="AS281" s="87">
        <f t="shared" si="168"/>
        <v>0</v>
      </c>
      <c r="AT281" s="147"/>
      <c r="AU281" s="101"/>
      <c r="AV281" s="87">
        <f t="shared" si="169"/>
        <v>0</v>
      </c>
      <c r="AW281" s="147"/>
      <c r="AX281" s="101"/>
      <c r="AY281" s="87">
        <f t="shared" si="170"/>
        <v>0</v>
      </c>
      <c r="AZ281" s="147"/>
      <c r="BA281" s="101"/>
      <c r="BB281" s="87">
        <f t="shared" si="171"/>
        <v>0</v>
      </c>
      <c r="BC281" s="147"/>
      <c r="BD281" s="101"/>
      <c r="BE281" s="87">
        <f t="shared" si="172"/>
        <v>0</v>
      </c>
      <c r="BF281" s="147"/>
      <c r="BG281" s="101"/>
      <c r="BH281" s="87">
        <f t="shared" si="173"/>
        <v>0</v>
      </c>
      <c r="BI281" s="147"/>
      <c r="BJ281" s="101"/>
      <c r="BK281" s="87">
        <f t="shared" si="174"/>
        <v>0</v>
      </c>
      <c r="BL281" s="147"/>
      <c r="BM281" s="101"/>
      <c r="BN281" s="87">
        <f t="shared" si="175"/>
        <v>0</v>
      </c>
      <c r="BO281" s="147"/>
      <c r="BP281" s="101"/>
      <c r="BQ281" s="87">
        <f t="shared" si="176"/>
        <v>0</v>
      </c>
      <c r="BR281" s="147"/>
      <c r="BS281" s="101"/>
      <c r="BT281" s="87">
        <f t="shared" si="177"/>
        <v>0</v>
      </c>
      <c r="BU281" s="147"/>
      <c r="BV281" s="101"/>
      <c r="BW281" s="87">
        <f t="shared" si="178"/>
        <v>0</v>
      </c>
      <c r="BX281" s="147"/>
      <c r="BY281" s="101"/>
      <c r="BZ281" s="87">
        <f t="shared" si="179"/>
        <v>0</v>
      </c>
      <c r="CA281" s="147"/>
      <c r="CB281" s="101"/>
      <c r="CC281" s="87">
        <f t="shared" si="180"/>
        <v>0</v>
      </c>
      <c r="CD281" s="147"/>
      <c r="CE281" s="101"/>
      <c r="CF281" s="87">
        <f t="shared" si="181"/>
        <v>0</v>
      </c>
      <c r="CG281" s="147"/>
      <c r="CH281" s="101"/>
      <c r="CI281" s="87">
        <f t="shared" si="182"/>
        <v>0</v>
      </c>
      <c r="CJ281" s="147"/>
      <c r="CK281" s="101"/>
      <c r="CL281" s="87">
        <f t="shared" si="183"/>
        <v>0</v>
      </c>
      <c r="CM281" s="147"/>
      <c r="CN281" s="101"/>
      <c r="CO281" s="87">
        <f t="shared" si="184"/>
        <v>0</v>
      </c>
      <c r="CP281" s="147"/>
      <c r="CQ281" s="101"/>
      <c r="CR281" s="87">
        <f t="shared" si="185"/>
        <v>0</v>
      </c>
      <c r="CS281" s="147"/>
      <c r="CT281" s="101"/>
      <c r="CU281" s="87">
        <f t="shared" si="186"/>
        <v>0</v>
      </c>
    </row>
    <row r="282" spans="1:99" ht="12.75" hidden="1" customHeight="1">
      <c r="A282" s="1">
        <f t="shared" si="187"/>
        <v>32</v>
      </c>
      <c r="B282" s="219">
        <v>32</v>
      </c>
      <c r="C282" s="81" t="e">
        <f t="shared" si="158"/>
        <v>#N/A</v>
      </c>
      <c r="D282" s="117"/>
      <c r="E282" s="96"/>
      <c r="F282" s="154"/>
      <c r="G282" s="112"/>
      <c r="H282" s="109"/>
      <c r="I282" s="82"/>
      <c r="J282" s="227"/>
      <c r="P282" s="154"/>
      <c r="Q282" s="167"/>
      <c r="R282" s="83">
        <f t="shared" si="159"/>
        <v>0</v>
      </c>
      <c r="S282" s="154"/>
      <c r="T282" s="167"/>
      <c r="U282" s="83">
        <f t="shared" si="160"/>
        <v>0</v>
      </c>
      <c r="V282" s="154"/>
      <c r="W282" s="167"/>
      <c r="X282" s="83">
        <f t="shared" si="161"/>
        <v>0</v>
      </c>
      <c r="Y282" s="154"/>
      <c r="Z282" s="167"/>
      <c r="AA282" s="83">
        <f t="shared" si="162"/>
        <v>0</v>
      </c>
      <c r="AB282" s="154"/>
      <c r="AC282" s="167"/>
      <c r="AD282" s="83">
        <f t="shared" si="163"/>
        <v>0</v>
      </c>
      <c r="AE282" s="154"/>
      <c r="AF282" s="167"/>
      <c r="AG282" s="83">
        <f t="shared" si="164"/>
        <v>0</v>
      </c>
      <c r="AH282" s="154"/>
      <c r="AI282" s="167"/>
      <c r="AJ282" s="83">
        <f t="shared" si="165"/>
        <v>0</v>
      </c>
      <c r="AK282" s="154"/>
      <c r="AL282" s="167"/>
      <c r="AM282" s="83">
        <f t="shared" si="166"/>
        <v>0</v>
      </c>
      <c r="AN282" s="154"/>
      <c r="AO282" s="167"/>
      <c r="AP282" s="83">
        <f t="shared" si="167"/>
        <v>0</v>
      </c>
      <c r="AQ282" s="154"/>
      <c r="AR282" s="167"/>
      <c r="AS282" s="83">
        <f t="shared" si="168"/>
        <v>0</v>
      </c>
      <c r="AT282" s="154"/>
      <c r="AU282" s="167"/>
      <c r="AV282" s="83">
        <f t="shared" si="169"/>
        <v>0</v>
      </c>
      <c r="AW282" s="154"/>
      <c r="AX282" s="167"/>
      <c r="AY282" s="83">
        <f t="shared" si="170"/>
        <v>0</v>
      </c>
      <c r="AZ282" s="154"/>
      <c r="BA282" s="167"/>
      <c r="BB282" s="83">
        <f t="shared" si="171"/>
        <v>0</v>
      </c>
      <c r="BC282" s="154"/>
      <c r="BD282" s="167"/>
      <c r="BE282" s="83">
        <f t="shared" si="172"/>
        <v>0</v>
      </c>
      <c r="BF282" s="154"/>
      <c r="BG282" s="167"/>
      <c r="BH282" s="83">
        <f t="shared" si="173"/>
        <v>0</v>
      </c>
      <c r="BI282" s="154"/>
      <c r="BJ282" s="167"/>
      <c r="BK282" s="83">
        <f t="shared" si="174"/>
        <v>0</v>
      </c>
      <c r="BL282" s="154"/>
      <c r="BM282" s="167"/>
      <c r="BN282" s="83">
        <f t="shared" si="175"/>
        <v>0</v>
      </c>
      <c r="BO282" s="154"/>
      <c r="BP282" s="167"/>
      <c r="BQ282" s="83">
        <f t="shared" si="176"/>
        <v>0</v>
      </c>
      <c r="BR282" s="154"/>
      <c r="BS282" s="167"/>
      <c r="BT282" s="83">
        <f t="shared" si="177"/>
        <v>0</v>
      </c>
      <c r="BU282" s="154"/>
      <c r="BV282" s="167"/>
      <c r="BW282" s="83">
        <f t="shared" si="178"/>
        <v>0</v>
      </c>
      <c r="BX282" s="154"/>
      <c r="BY282" s="167"/>
      <c r="BZ282" s="83">
        <f t="shared" si="179"/>
        <v>0</v>
      </c>
      <c r="CA282" s="154"/>
      <c r="CB282" s="167"/>
      <c r="CC282" s="83">
        <f t="shared" si="180"/>
        <v>0</v>
      </c>
      <c r="CD282" s="154"/>
      <c r="CE282" s="167"/>
      <c r="CF282" s="83">
        <f t="shared" si="181"/>
        <v>0</v>
      </c>
      <c r="CG282" s="154"/>
      <c r="CH282" s="167"/>
      <c r="CI282" s="83">
        <f t="shared" si="182"/>
        <v>0</v>
      </c>
      <c r="CJ282" s="154"/>
      <c r="CK282" s="167"/>
      <c r="CL282" s="83">
        <f t="shared" si="183"/>
        <v>0</v>
      </c>
      <c r="CM282" s="154"/>
      <c r="CN282" s="167"/>
      <c r="CO282" s="83">
        <f t="shared" si="184"/>
        <v>0</v>
      </c>
      <c r="CP282" s="154"/>
      <c r="CQ282" s="167"/>
      <c r="CR282" s="83">
        <f t="shared" si="185"/>
        <v>0</v>
      </c>
      <c r="CS282" s="154"/>
      <c r="CT282" s="167"/>
      <c r="CU282" s="83">
        <f t="shared" si="186"/>
        <v>0</v>
      </c>
    </row>
    <row r="283" spans="1:99" ht="12.75" hidden="1" customHeight="1">
      <c r="A283" s="1">
        <f t="shared" si="187"/>
        <v>32</v>
      </c>
      <c r="B283" s="220"/>
      <c r="C283" s="79" t="e">
        <f t="shared" si="158"/>
        <v>#N/A</v>
      </c>
      <c r="E283" s="95"/>
      <c r="F283" s="149"/>
      <c r="G283" s="111"/>
      <c r="H283" s="108"/>
      <c r="J283" s="223"/>
      <c r="P283" s="149"/>
      <c r="Q283" s="160"/>
      <c r="R283" s="80">
        <f t="shared" si="159"/>
        <v>0</v>
      </c>
      <c r="S283" s="149"/>
      <c r="T283" s="160"/>
      <c r="U283" s="80">
        <f t="shared" si="160"/>
        <v>0</v>
      </c>
      <c r="V283" s="149"/>
      <c r="W283" s="160"/>
      <c r="X283" s="80">
        <f t="shared" si="161"/>
        <v>0</v>
      </c>
      <c r="Y283" s="149"/>
      <c r="Z283" s="160"/>
      <c r="AA283" s="80">
        <f t="shared" si="162"/>
        <v>0</v>
      </c>
      <c r="AB283" s="149"/>
      <c r="AC283" s="160"/>
      <c r="AD283" s="80">
        <f t="shared" si="163"/>
        <v>0</v>
      </c>
      <c r="AE283" s="149"/>
      <c r="AF283" s="160"/>
      <c r="AG283" s="80">
        <f t="shared" si="164"/>
        <v>0</v>
      </c>
      <c r="AH283" s="149"/>
      <c r="AI283" s="160"/>
      <c r="AJ283" s="80">
        <f t="shared" si="165"/>
        <v>0</v>
      </c>
      <c r="AK283" s="149"/>
      <c r="AL283" s="160"/>
      <c r="AM283" s="80">
        <f t="shared" si="166"/>
        <v>0</v>
      </c>
      <c r="AN283" s="149"/>
      <c r="AO283" s="160"/>
      <c r="AP283" s="80">
        <f t="shared" si="167"/>
        <v>0</v>
      </c>
      <c r="AQ283" s="149"/>
      <c r="AR283" s="160"/>
      <c r="AS283" s="80">
        <f t="shared" si="168"/>
        <v>0</v>
      </c>
      <c r="AT283" s="149"/>
      <c r="AU283" s="160"/>
      <c r="AV283" s="80">
        <f t="shared" si="169"/>
        <v>0</v>
      </c>
      <c r="AW283" s="149"/>
      <c r="AX283" s="160"/>
      <c r="AY283" s="80">
        <f t="shared" si="170"/>
        <v>0</v>
      </c>
      <c r="AZ283" s="149"/>
      <c r="BA283" s="160"/>
      <c r="BB283" s="80">
        <f t="shared" si="171"/>
        <v>0</v>
      </c>
      <c r="BC283" s="149"/>
      <c r="BD283" s="160"/>
      <c r="BE283" s="80">
        <f t="shared" si="172"/>
        <v>0</v>
      </c>
      <c r="BF283" s="149"/>
      <c r="BG283" s="160"/>
      <c r="BH283" s="80">
        <f t="shared" si="173"/>
        <v>0</v>
      </c>
      <c r="BI283" s="149"/>
      <c r="BJ283" s="160"/>
      <c r="BK283" s="80">
        <f t="shared" si="174"/>
        <v>0</v>
      </c>
      <c r="BL283" s="149"/>
      <c r="BM283" s="160"/>
      <c r="BN283" s="80">
        <f t="shared" si="175"/>
        <v>0</v>
      </c>
      <c r="BO283" s="149"/>
      <c r="BP283" s="160"/>
      <c r="BQ283" s="80">
        <f t="shared" si="176"/>
        <v>0</v>
      </c>
      <c r="BR283" s="149"/>
      <c r="BS283" s="160"/>
      <c r="BT283" s="80">
        <f t="shared" si="177"/>
        <v>0</v>
      </c>
      <c r="BU283" s="149"/>
      <c r="BV283" s="160"/>
      <c r="BW283" s="80">
        <f t="shared" si="178"/>
        <v>0</v>
      </c>
      <c r="BX283" s="149"/>
      <c r="BY283" s="160"/>
      <c r="BZ283" s="80">
        <f t="shared" si="179"/>
        <v>0</v>
      </c>
      <c r="CA283" s="149"/>
      <c r="CB283" s="160"/>
      <c r="CC283" s="80">
        <f t="shared" si="180"/>
        <v>0</v>
      </c>
      <c r="CD283" s="149"/>
      <c r="CE283" s="160"/>
      <c r="CF283" s="80">
        <f t="shared" si="181"/>
        <v>0</v>
      </c>
      <c r="CG283" s="149"/>
      <c r="CH283" s="160"/>
      <c r="CI283" s="80">
        <f t="shared" si="182"/>
        <v>0</v>
      </c>
      <c r="CJ283" s="149"/>
      <c r="CK283" s="160"/>
      <c r="CL283" s="80">
        <f t="shared" si="183"/>
        <v>0</v>
      </c>
      <c r="CM283" s="149"/>
      <c r="CN283" s="160"/>
      <c r="CO283" s="80">
        <f t="shared" si="184"/>
        <v>0</v>
      </c>
      <c r="CP283" s="149"/>
      <c r="CQ283" s="160"/>
      <c r="CR283" s="80">
        <f t="shared" si="185"/>
        <v>0</v>
      </c>
      <c r="CS283" s="149"/>
      <c r="CT283" s="160"/>
      <c r="CU283" s="80">
        <f t="shared" si="186"/>
        <v>0</v>
      </c>
    </row>
    <row r="284" spans="1:99" ht="12.75" hidden="1" customHeight="1">
      <c r="A284" s="1">
        <f t="shared" si="187"/>
        <v>32</v>
      </c>
      <c r="B284" s="220"/>
      <c r="C284" s="81" t="e">
        <f t="shared" si="158"/>
        <v>#N/A</v>
      </c>
      <c r="D284" s="106"/>
      <c r="E284" s="96"/>
      <c r="F284" s="154"/>
      <c r="G284" s="112"/>
      <c r="H284" s="109"/>
      <c r="I284" s="82"/>
      <c r="J284" s="223"/>
      <c r="P284" s="154"/>
      <c r="Q284" s="167"/>
      <c r="R284" s="83">
        <f t="shared" si="159"/>
        <v>0</v>
      </c>
      <c r="S284" s="154"/>
      <c r="T284" s="167"/>
      <c r="U284" s="83">
        <f t="shared" si="160"/>
        <v>0</v>
      </c>
      <c r="V284" s="154"/>
      <c r="W284" s="167"/>
      <c r="X284" s="83">
        <f t="shared" si="161"/>
        <v>0</v>
      </c>
      <c r="Y284" s="154"/>
      <c r="Z284" s="167"/>
      <c r="AA284" s="83">
        <f t="shared" si="162"/>
        <v>0</v>
      </c>
      <c r="AB284" s="154"/>
      <c r="AC284" s="167"/>
      <c r="AD284" s="83">
        <f t="shared" si="163"/>
        <v>0</v>
      </c>
      <c r="AE284" s="154"/>
      <c r="AF284" s="167"/>
      <c r="AG284" s="83">
        <f t="shared" si="164"/>
        <v>0</v>
      </c>
      <c r="AH284" s="154"/>
      <c r="AI284" s="167"/>
      <c r="AJ284" s="83">
        <f t="shared" si="165"/>
        <v>0</v>
      </c>
      <c r="AK284" s="154"/>
      <c r="AL284" s="167"/>
      <c r="AM284" s="83">
        <f t="shared" si="166"/>
        <v>0</v>
      </c>
      <c r="AN284" s="154"/>
      <c r="AO284" s="167"/>
      <c r="AP284" s="83">
        <f t="shared" si="167"/>
        <v>0</v>
      </c>
      <c r="AQ284" s="154"/>
      <c r="AR284" s="167"/>
      <c r="AS284" s="83">
        <f t="shared" si="168"/>
        <v>0</v>
      </c>
      <c r="AT284" s="154"/>
      <c r="AU284" s="167"/>
      <c r="AV284" s="83">
        <f t="shared" si="169"/>
        <v>0</v>
      </c>
      <c r="AW284" s="154"/>
      <c r="AX284" s="167"/>
      <c r="AY284" s="83">
        <f t="shared" si="170"/>
        <v>0</v>
      </c>
      <c r="AZ284" s="154"/>
      <c r="BA284" s="167"/>
      <c r="BB284" s="83">
        <f t="shared" si="171"/>
        <v>0</v>
      </c>
      <c r="BC284" s="154"/>
      <c r="BD284" s="167"/>
      <c r="BE284" s="83">
        <f t="shared" si="172"/>
        <v>0</v>
      </c>
      <c r="BF284" s="154"/>
      <c r="BG284" s="167"/>
      <c r="BH284" s="83">
        <f t="shared" si="173"/>
        <v>0</v>
      </c>
      <c r="BI284" s="154"/>
      <c r="BJ284" s="167"/>
      <c r="BK284" s="83">
        <f t="shared" si="174"/>
        <v>0</v>
      </c>
      <c r="BL284" s="154"/>
      <c r="BM284" s="167"/>
      <c r="BN284" s="83">
        <f t="shared" si="175"/>
        <v>0</v>
      </c>
      <c r="BO284" s="154"/>
      <c r="BP284" s="167"/>
      <c r="BQ284" s="83">
        <f t="shared" si="176"/>
        <v>0</v>
      </c>
      <c r="BR284" s="154"/>
      <c r="BS284" s="167"/>
      <c r="BT284" s="83">
        <f t="shared" si="177"/>
        <v>0</v>
      </c>
      <c r="BU284" s="154"/>
      <c r="BV284" s="167"/>
      <c r="BW284" s="83">
        <f t="shared" si="178"/>
        <v>0</v>
      </c>
      <c r="BX284" s="154"/>
      <c r="BY284" s="167"/>
      <c r="BZ284" s="83">
        <f t="shared" si="179"/>
        <v>0</v>
      </c>
      <c r="CA284" s="154"/>
      <c r="CB284" s="167"/>
      <c r="CC284" s="83">
        <f t="shared" si="180"/>
        <v>0</v>
      </c>
      <c r="CD284" s="154"/>
      <c r="CE284" s="167"/>
      <c r="CF284" s="83">
        <f t="shared" si="181"/>
        <v>0</v>
      </c>
      <c r="CG284" s="154"/>
      <c r="CH284" s="167"/>
      <c r="CI284" s="83">
        <f t="shared" si="182"/>
        <v>0</v>
      </c>
      <c r="CJ284" s="154"/>
      <c r="CK284" s="167"/>
      <c r="CL284" s="83">
        <f t="shared" si="183"/>
        <v>0</v>
      </c>
      <c r="CM284" s="154"/>
      <c r="CN284" s="167"/>
      <c r="CO284" s="83">
        <f t="shared" si="184"/>
        <v>0</v>
      </c>
      <c r="CP284" s="154"/>
      <c r="CQ284" s="167"/>
      <c r="CR284" s="83">
        <f t="shared" si="185"/>
        <v>0</v>
      </c>
      <c r="CS284" s="154"/>
      <c r="CT284" s="167"/>
      <c r="CU284" s="83">
        <f t="shared" si="186"/>
        <v>0</v>
      </c>
    </row>
    <row r="285" spans="1:99" ht="12.75" hidden="1" customHeight="1">
      <c r="A285" s="1">
        <f t="shared" si="187"/>
        <v>32</v>
      </c>
      <c r="B285" s="220"/>
      <c r="C285" s="79" t="e">
        <f t="shared" si="158"/>
        <v>#N/A</v>
      </c>
      <c r="E285" s="95"/>
      <c r="F285" s="149"/>
      <c r="G285" s="111"/>
      <c r="H285" s="108"/>
      <c r="J285" s="223"/>
      <c r="P285" s="149"/>
      <c r="Q285" s="160"/>
      <c r="R285" s="80">
        <f t="shared" si="159"/>
        <v>0</v>
      </c>
      <c r="S285" s="149"/>
      <c r="T285" s="160"/>
      <c r="U285" s="80">
        <f t="shared" si="160"/>
        <v>0</v>
      </c>
      <c r="V285" s="149"/>
      <c r="W285" s="160"/>
      <c r="X285" s="80">
        <f t="shared" si="161"/>
        <v>0</v>
      </c>
      <c r="Y285" s="149"/>
      <c r="Z285" s="160"/>
      <c r="AA285" s="80">
        <f t="shared" si="162"/>
        <v>0</v>
      </c>
      <c r="AB285" s="149"/>
      <c r="AC285" s="160"/>
      <c r="AD285" s="80">
        <f t="shared" si="163"/>
        <v>0</v>
      </c>
      <c r="AE285" s="149"/>
      <c r="AF285" s="160"/>
      <c r="AG285" s="80">
        <f t="shared" si="164"/>
        <v>0</v>
      </c>
      <c r="AH285" s="149"/>
      <c r="AI285" s="160"/>
      <c r="AJ285" s="80">
        <f t="shared" si="165"/>
        <v>0</v>
      </c>
      <c r="AK285" s="149"/>
      <c r="AL285" s="160"/>
      <c r="AM285" s="80">
        <f t="shared" si="166"/>
        <v>0</v>
      </c>
      <c r="AN285" s="149"/>
      <c r="AO285" s="160"/>
      <c r="AP285" s="80">
        <f t="shared" si="167"/>
        <v>0</v>
      </c>
      <c r="AQ285" s="149"/>
      <c r="AR285" s="160"/>
      <c r="AS285" s="80">
        <f t="shared" si="168"/>
        <v>0</v>
      </c>
      <c r="AT285" s="149"/>
      <c r="AU285" s="160"/>
      <c r="AV285" s="80">
        <f t="shared" si="169"/>
        <v>0</v>
      </c>
      <c r="AW285" s="149"/>
      <c r="AX285" s="160"/>
      <c r="AY285" s="80">
        <f t="shared" si="170"/>
        <v>0</v>
      </c>
      <c r="AZ285" s="149"/>
      <c r="BA285" s="160"/>
      <c r="BB285" s="80">
        <f t="shared" si="171"/>
        <v>0</v>
      </c>
      <c r="BC285" s="149"/>
      <c r="BD285" s="160"/>
      <c r="BE285" s="80">
        <f t="shared" si="172"/>
        <v>0</v>
      </c>
      <c r="BF285" s="149"/>
      <c r="BG285" s="160"/>
      <c r="BH285" s="80">
        <f t="shared" si="173"/>
        <v>0</v>
      </c>
      <c r="BI285" s="149"/>
      <c r="BJ285" s="160"/>
      <c r="BK285" s="80">
        <f t="shared" si="174"/>
        <v>0</v>
      </c>
      <c r="BL285" s="149"/>
      <c r="BM285" s="160"/>
      <c r="BN285" s="80">
        <f t="shared" si="175"/>
        <v>0</v>
      </c>
      <c r="BO285" s="149"/>
      <c r="BP285" s="160"/>
      <c r="BQ285" s="80">
        <f t="shared" si="176"/>
        <v>0</v>
      </c>
      <c r="BR285" s="149"/>
      <c r="BS285" s="160"/>
      <c r="BT285" s="80">
        <f t="shared" si="177"/>
        <v>0</v>
      </c>
      <c r="BU285" s="149"/>
      <c r="BV285" s="160"/>
      <c r="BW285" s="80">
        <f t="shared" si="178"/>
        <v>0</v>
      </c>
      <c r="BX285" s="149"/>
      <c r="BY285" s="160"/>
      <c r="BZ285" s="80">
        <f t="shared" si="179"/>
        <v>0</v>
      </c>
      <c r="CA285" s="149"/>
      <c r="CB285" s="160"/>
      <c r="CC285" s="80">
        <f t="shared" si="180"/>
        <v>0</v>
      </c>
      <c r="CD285" s="149"/>
      <c r="CE285" s="160"/>
      <c r="CF285" s="80">
        <f t="shared" si="181"/>
        <v>0</v>
      </c>
      <c r="CG285" s="149"/>
      <c r="CH285" s="160"/>
      <c r="CI285" s="80">
        <f t="shared" si="182"/>
        <v>0</v>
      </c>
      <c r="CJ285" s="149"/>
      <c r="CK285" s="160"/>
      <c r="CL285" s="80">
        <f t="shared" si="183"/>
        <v>0</v>
      </c>
      <c r="CM285" s="149"/>
      <c r="CN285" s="160"/>
      <c r="CO285" s="80">
        <f t="shared" si="184"/>
        <v>0</v>
      </c>
      <c r="CP285" s="149"/>
      <c r="CQ285" s="160"/>
      <c r="CR285" s="80">
        <f t="shared" si="185"/>
        <v>0</v>
      </c>
      <c r="CS285" s="149"/>
      <c r="CT285" s="160"/>
      <c r="CU285" s="80">
        <f t="shared" si="186"/>
        <v>0</v>
      </c>
    </row>
    <row r="286" spans="1:99" ht="12.75" hidden="1" customHeight="1">
      <c r="A286" s="1">
        <f t="shared" si="187"/>
        <v>32</v>
      </c>
      <c r="B286" s="220"/>
      <c r="C286" s="81" t="e">
        <f t="shared" si="158"/>
        <v>#N/A</v>
      </c>
      <c r="D286" s="106"/>
      <c r="E286" s="96"/>
      <c r="F286" s="154"/>
      <c r="G286" s="112"/>
      <c r="H286" s="109"/>
      <c r="I286" s="82"/>
      <c r="J286" s="223"/>
      <c r="P286" s="154"/>
      <c r="Q286" s="167"/>
      <c r="R286" s="83">
        <f t="shared" si="159"/>
        <v>0</v>
      </c>
      <c r="S286" s="154"/>
      <c r="T286" s="167"/>
      <c r="U286" s="83">
        <f t="shared" si="160"/>
        <v>0</v>
      </c>
      <c r="V286" s="154"/>
      <c r="W286" s="167"/>
      <c r="X286" s="83">
        <f t="shared" si="161"/>
        <v>0</v>
      </c>
      <c r="Y286" s="154"/>
      <c r="Z286" s="167"/>
      <c r="AA286" s="83">
        <f t="shared" si="162"/>
        <v>0</v>
      </c>
      <c r="AB286" s="154"/>
      <c r="AC286" s="167"/>
      <c r="AD286" s="83">
        <f t="shared" si="163"/>
        <v>0</v>
      </c>
      <c r="AE286" s="154"/>
      <c r="AF286" s="167"/>
      <c r="AG286" s="83">
        <f t="shared" si="164"/>
        <v>0</v>
      </c>
      <c r="AH286" s="154"/>
      <c r="AI286" s="167"/>
      <c r="AJ286" s="83">
        <f t="shared" si="165"/>
        <v>0</v>
      </c>
      <c r="AK286" s="154"/>
      <c r="AL286" s="167"/>
      <c r="AM286" s="83">
        <f t="shared" si="166"/>
        <v>0</v>
      </c>
      <c r="AN286" s="154"/>
      <c r="AO286" s="167"/>
      <c r="AP286" s="83">
        <f t="shared" si="167"/>
        <v>0</v>
      </c>
      <c r="AQ286" s="154"/>
      <c r="AR286" s="167"/>
      <c r="AS286" s="83">
        <f t="shared" si="168"/>
        <v>0</v>
      </c>
      <c r="AT286" s="154"/>
      <c r="AU286" s="167"/>
      <c r="AV286" s="83">
        <f t="shared" si="169"/>
        <v>0</v>
      </c>
      <c r="AW286" s="154"/>
      <c r="AX286" s="167"/>
      <c r="AY286" s="83">
        <f t="shared" si="170"/>
        <v>0</v>
      </c>
      <c r="AZ286" s="154"/>
      <c r="BA286" s="167"/>
      <c r="BB286" s="83">
        <f t="shared" si="171"/>
        <v>0</v>
      </c>
      <c r="BC286" s="154"/>
      <c r="BD286" s="167"/>
      <c r="BE286" s="83">
        <f t="shared" si="172"/>
        <v>0</v>
      </c>
      <c r="BF286" s="154"/>
      <c r="BG286" s="167"/>
      <c r="BH286" s="83">
        <f t="shared" si="173"/>
        <v>0</v>
      </c>
      <c r="BI286" s="154"/>
      <c r="BJ286" s="167"/>
      <c r="BK286" s="83">
        <f t="shared" si="174"/>
        <v>0</v>
      </c>
      <c r="BL286" s="154"/>
      <c r="BM286" s="167"/>
      <c r="BN286" s="83">
        <f t="shared" si="175"/>
        <v>0</v>
      </c>
      <c r="BO286" s="154"/>
      <c r="BP286" s="167"/>
      <c r="BQ286" s="83">
        <f t="shared" si="176"/>
        <v>0</v>
      </c>
      <c r="BR286" s="154"/>
      <c r="BS286" s="167"/>
      <c r="BT286" s="83">
        <f t="shared" si="177"/>
        <v>0</v>
      </c>
      <c r="BU286" s="154"/>
      <c r="BV286" s="167"/>
      <c r="BW286" s="83">
        <f t="shared" si="178"/>
        <v>0</v>
      </c>
      <c r="BX286" s="154"/>
      <c r="BY286" s="167"/>
      <c r="BZ286" s="83">
        <f t="shared" si="179"/>
        <v>0</v>
      </c>
      <c r="CA286" s="154"/>
      <c r="CB286" s="167"/>
      <c r="CC286" s="83">
        <f t="shared" si="180"/>
        <v>0</v>
      </c>
      <c r="CD286" s="154"/>
      <c r="CE286" s="167"/>
      <c r="CF286" s="83">
        <f t="shared" si="181"/>
        <v>0</v>
      </c>
      <c r="CG286" s="154"/>
      <c r="CH286" s="167"/>
      <c r="CI286" s="83">
        <f t="shared" si="182"/>
        <v>0</v>
      </c>
      <c r="CJ286" s="154"/>
      <c r="CK286" s="167"/>
      <c r="CL286" s="83">
        <f t="shared" si="183"/>
        <v>0</v>
      </c>
      <c r="CM286" s="154"/>
      <c r="CN286" s="167"/>
      <c r="CO286" s="83">
        <f t="shared" si="184"/>
        <v>0</v>
      </c>
      <c r="CP286" s="154"/>
      <c r="CQ286" s="167"/>
      <c r="CR286" s="83">
        <f t="shared" si="185"/>
        <v>0</v>
      </c>
      <c r="CS286" s="154"/>
      <c r="CT286" s="167"/>
      <c r="CU286" s="83">
        <f t="shared" si="186"/>
        <v>0</v>
      </c>
    </row>
    <row r="287" spans="1:99" ht="12.75" hidden="1" customHeight="1">
      <c r="A287" s="1">
        <f t="shared" si="187"/>
        <v>32</v>
      </c>
      <c r="B287" s="220"/>
      <c r="C287" s="79" t="e">
        <f t="shared" si="158"/>
        <v>#N/A</v>
      </c>
      <c r="E287" s="95"/>
      <c r="F287" s="149"/>
      <c r="G287" s="111"/>
      <c r="H287" s="108"/>
      <c r="J287" s="223"/>
      <c r="P287" s="149"/>
      <c r="Q287" s="160"/>
      <c r="R287" s="80">
        <f t="shared" si="159"/>
        <v>0</v>
      </c>
      <c r="S287" s="149"/>
      <c r="T287" s="160"/>
      <c r="U287" s="80">
        <f t="shared" si="160"/>
        <v>0</v>
      </c>
      <c r="V287" s="149"/>
      <c r="W287" s="160"/>
      <c r="X287" s="80">
        <f t="shared" si="161"/>
        <v>0</v>
      </c>
      <c r="Y287" s="149"/>
      <c r="Z287" s="160"/>
      <c r="AA287" s="80">
        <f t="shared" si="162"/>
        <v>0</v>
      </c>
      <c r="AB287" s="149"/>
      <c r="AC287" s="160"/>
      <c r="AD287" s="80">
        <f t="shared" si="163"/>
        <v>0</v>
      </c>
      <c r="AE287" s="149"/>
      <c r="AF287" s="160"/>
      <c r="AG287" s="80">
        <f t="shared" si="164"/>
        <v>0</v>
      </c>
      <c r="AH287" s="149"/>
      <c r="AI287" s="160"/>
      <c r="AJ287" s="80">
        <f t="shared" si="165"/>
        <v>0</v>
      </c>
      <c r="AK287" s="149"/>
      <c r="AL287" s="160"/>
      <c r="AM287" s="80">
        <f t="shared" si="166"/>
        <v>0</v>
      </c>
      <c r="AN287" s="149"/>
      <c r="AO287" s="160"/>
      <c r="AP287" s="80">
        <f t="shared" si="167"/>
        <v>0</v>
      </c>
      <c r="AQ287" s="149"/>
      <c r="AR287" s="160"/>
      <c r="AS287" s="80">
        <f t="shared" si="168"/>
        <v>0</v>
      </c>
      <c r="AT287" s="149"/>
      <c r="AU287" s="160"/>
      <c r="AV287" s="80">
        <f t="shared" si="169"/>
        <v>0</v>
      </c>
      <c r="AW287" s="149"/>
      <c r="AX287" s="160"/>
      <c r="AY287" s="80">
        <f t="shared" si="170"/>
        <v>0</v>
      </c>
      <c r="AZ287" s="149"/>
      <c r="BA287" s="160"/>
      <c r="BB287" s="80">
        <f t="shared" si="171"/>
        <v>0</v>
      </c>
      <c r="BC287" s="149"/>
      <c r="BD287" s="160"/>
      <c r="BE287" s="80">
        <f t="shared" si="172"/>
        <v>0</v>
      </c>
      <c r="BF287" s="149"/>
      <c r="BG287" s="160"/>
      <c r="BH287" s="80">
        <f t="shared" si="173"/>
        <v>0</v>
      </c>
      <c r="BI287" s="149"/>
      <c r="BJ287" s="160"/>
      <c r="BK287" s="80">
        <f t="shared" si="174"/>
        <v>0</v>
      </c>
      <c r="BL287" s="149"/>
      <c r="BM287" s="160"/>
      <c r="BN287" s="80">
        <f t="shared" si="175"/>
        <v>0</v>
      </c>
      <c r="BO287" s="149"/>
      <c r="BP287" s="160"/>
      <c r="BQ287" s="80">
        <f t="shared" si="176"/>
        <v>0</v>
      </c>
      <c r="BR287" s="149"/>
      <c r="BS287" s="160"/>
      <c r="BT287" s="80">
        <f t="shared" si="177"/>
        <v>0</v>
      </c>
      <c r="BU287" s="149"/>
      <c r="BV287" s="160"/>
      <c r="BW287" s="80">
        <f t="shared" si="178"/>
        <v>0</v>
      </c>
      <c r="BX287" s="149"/>
      <c r="BY287" s="160"/>
      <c r="BZ287" s="80">
        <f t="shared" si="179"/>
        <v>0</v>
      </c>
      <c r="CA287" s="149"/>
      <c r="CB287" s="160"/>
      <c r="CC287" s="80">
        <f t="shared" si="180"/>
        <v>0</v>
      </c>
      <c r="CD287" s="149"/>
      <c r="CE287" s="160"/>
      <c r="CF287" s="80">
        <f t="shared" si="181"/>
        <v>0</v>
      </c>
      <c r="CG287" s="149"/>
      <c r="CH287" s="160"/>
      <c r="CI287" s="80">
        <f t="shared" si="182"/>
        <v>0</v>
      </c>
      <c r="CJ287" s="149"/>
      <c r="CK287" s="160"/>
      <c r="CL287" s="80">
        <f t="shared" si="183"/>
        <v>0</v>
      </c>
      <c r="CM287" s="149"/>
      <c r="CN287" s="160"/>
      <c r="CO287" s="80">
        <f t="shared" si="184"/>
        <v>0</v>
      </c>
      <c r="CP287" s="149"/>
      <c r="CQ287" s="160"/>
      <c r="CR287" s="80">
        <f t="shared" si="185"/>
        <v>0</v>
      </c>
      <c r="CS287" s="149"/>
      <c r="CT287" s="160"/>
      <c r="CU287" s="80">
        <f t="shared" si="186"/>
        <v>0</v>
      </c>
    </row>
    <row r="288" spans="1:99" ht="12.75" hidden="1" customHeight="1">
      <c r="A288" s="1">
        <f t="shared" si="187"/>
        <v>32</v>
      </c>
      <c r="B288" s="220"/>
      <c r="C288" s="81" t="e">
        <f t="shared" si="158"/>
        <v>#N/A</v>
      </c>
      <c r="D288" s="106"/>
      <c r="E288" s="96"/>
      <c r="F288" s="154"/>
      <c r="G288" s="112"/>
      <c r="H288" s="109"/>
      <c r="I288" s="82"/>
      <c r="J288" s="223"/>
      <c r="P288" s="154"/>
      <c r="Q288" s="167"/>
      <c r="R288" s="83">
        <f t="shared" si="159"/>
        <v>0</v>
      </c>
      <c r="S288" s="154"/>
      <c r="T288" s="167"/>
      <c r="U288" s="83">
        <f t="shared" si="160"/>
        <v>0</v>
      </c>
      <c r="V288" s="154"/>
      <c r="W288" s="167"/>
      <c r="X288" s="83">
        <f t="shared" si="161"/>
        <v>0</v>
      </c>
      <c r="Y288" s="154"/>
      <c r="Z288" s="167"/>
      <c r="AA288" s="83">
        <f t="shared" si="162"/>
        <v>0</v>
      </c>
      <c r="AB288" s="154"/>
      <c r="AC288" s="167"/>
      <c r="AD288" s="83">
        <f t="shared" si="163"/>
        <v>0</v>
      </c>
      <c r="AE288" s="154"/>
      <c r="AF288" s="167"/>
      <c r="AG288" s="83">
        <f t="shared" si="164"/>
        <v>0</v>
      </c>
      <c r="AH288" s="154"/>
      <c r="AI288" s="167"/>
      <c r="AJ288" s="83">
        <f t="shared" si="165"/>
        <v>0</v>
      </c>
      <c r="AK288" s="154"/>
      <c r="AL288" s="167"/>
      <c r="AM288" s="83">
        <f t="shared" si="166"/>
        <v>0</v>
      </c>
      <c r="AN288" s="154"/>
      <c r="AO288" s="167"/>
      <c r="AP288" s="83">
        <f t="shared" si="167"/>
        <v>0</v>
      </c>
      <c r="AQ288" s="154"/>
      <c r="AR288" s="167"/>
      <c r="AS288" s="83">
        <f t="shared" si="168"/>
        <v>0</v>
      </c>
      <c r="AT288" s="154"/>
      <c r="AU288" s="167"/>
      <c r="AV288" s="83">
        <f t="shared" si="169"/>
        <v>0</v>
      </c>
      <c r="AW288" s="154"/>
      <c r="AX288" s="167"/>
      <c r="AY288" s="83">
        <f t="shared" si="170"/>
        <v>0</v>
      </c>
      <c r="AZ288" s="154"/>
      <c r="BA288" s="167"/>
      <c r="BB288" s="83">
        <f t="shared" si="171"/>
        <v>0</v>
      </c>
      <c r="BC288" s="154"/>
      <c r="BD288" s="167"/>
      <c r="BE288" s="83">
        <f t="shared" si="172"/>
        <v>0</v>
      </c>
      <c r="BF288" s="154"/>
      <c r="BG288" s="167"/>
      <c r="BH288" s="83">
        <f t="shared" si="173"/>
        <v>0</v>
      </c>
      <c r="BI288" s="154"/>
      <c r="BJ288" s="167"/>
      <c r="BK288" s="83">
        <f t="shared" si="174"/>
        <v>0</v>
      </c>
      <c r="BL288" s="154"/>
      <c r="BM288" s="167"/>
      <c r="BN288" s="83">
        <f t="shared" si="175"/>
        <v>0</v>
      </c>
      <c r="BO288" s="154"/>
      <c r="BP288" s="167"/>
      <c r="BQ288" s="83">
        <f t="shared" si="176"/>
        <v>0</v>
      </c>
      <c r="BR288" s="154"/>
      <c r="BS288" s="167"/>
      <c r="BT288" s="83">
        <f t="shared" si="177"/>
        <v>0</v>
      </c>
      <c r="BU288" s="154"/>
      <c r="BV288" s="167"/>
      <c r="BW288" s="83">
        <f t="shared" si="178"/>
        <v>0</v>
      </c>
      <c r="BX288" s="154"/>
      <c r="BY288" s="167"/>
      <c r="BZ288" s="83">
        <f t="shared" si="179"/>
        <v>0</v>
      </c>
      <c r="CA288" s="154"/>
      <c r="CB288" s="167"/>
      <c r="CC288" s="83">
        <f t="shared" si="180"/>
        <v>0</v>
      </c>
      <c r="CD288" s="154"/>
      <c r="CE288" s="167"/>
      <c r="CF288" s="83">
        <f t="shared" si="181"/>
        <v>0</v>
      </c>
      <c r="CG288" s="154"/>
      <c r="CH288" s="167"/>
      <c r="CI288" s="83">
        <f t="shared" si="182"/>
        <v>0</v>
      </c>
      <c r="CJ288" s="154"/>
      <c r="CK288" s="167"/>
      <c r="CL288" s="83">
        <f t="shared" si="183"/>
        <v>0</v>
      </c>
      <c r="CM288" s="154"/>
      <c r="CN288" s="167"/>
      <c r="CO288" s="83">
        <f t="shared" si="184"/>
        <v>0</v>
      </c>
      <c r="CP288" s="154"/>
      <c r="CQ288" s="167"/>
      <c r="CR288" s="83">
        <f t="shared" si="185"/>
        <v>0</v>
      </c>
      <c r="CS288" s="154"/>
      <c r="CT288" s="167"/>
      <c r="CU288" s="83">
        <f t="shared" si="186"/>
        <v>0</v>
      </c>
    </row>
    <row r="289" spans="1:99" ht="12.75" hidden="1" customHeight="1">
      <c r="A289" s="1">
        <f t="shared" si="187"/>
        <v>32</v>
      </c>
      <c r="B289" s="220"/>
      <c r="C289" s="79" t="e">
        <f t="shared" si="158"/>
        <v>#N/A</v>
      </c>
      <c r="E289" s="95"/>
      <c r="F289" s="149"/>
      <c r="G289" s="111"/>
      <c r="H289" s="108"/>
      <c r="J289" s="223"/>
      <c r="P289" s="149"/>
      <c r="Q289" s="160"/>
      <c r="R289" s="80">
        <f t="shared" si="159"/>
        <v>0</v>
      </c>
      <c r="S289" s="149"/>
      <c r="T289" s="160"/>
      <c r="U289" s="80">
        <f t="shared" si="160"/>
        <v>0</v>
      </c>
      <c r="V289" s="149"/>
      <c r="W289" s="160"/>
      <c r="X289" s="80">
        <f t="shared" si="161"/>
        <v>0</v>
      </c>
      <c r="Y289" s="149"/>
      <c r="Z289" s="160"/>
      <c r="AA289" s="80">
        <f t="shared" si="162"/>
        <v>0</v>
      </c>
      <c r="AB289" s="149"/>
      <c r="AC289" s="160"/>
      <c r="AD289" s="80">
        <f t="shared" si="163"/>
        <v>0</v>
      </c>
      <c r="AE289" s="149"/>
      <c r="AF289" s="160"/>
      <c r="AG289" s="80">
        <f t="shared" si="164"/>
        <v>0</v>
      </c>
      <c r="AH289" s="149"/>
      <c r="AI289" s="160"/>
      <c r="AJ289" s="80">
        <f t="shared" si="165"/>
        <v>0</v>
      </c>
      <c r="AK289" s="149"/>
      <c r="AL289" s="160"/>
      <c r="AM289" s="80">
        <f t="shared" si="166"/>
        <v>0</v>
      </c>
      <c r="AN289" s="149"/>
      <c r="AO289" s="160"/>
      <c r="AP289" s="80">
        <f t="shared" si="167"/>
        <v>0</v>
      </c>
      <c r="AQ289" s="149"/>
      <c r="AR289" s="160"/>
      <c r="AS289" s="80">
        <f t="shared" si="168"/>
        <v>0</v>
      </c>
      <c r="AT289" s="149"/>
      <c r="AU289" s="160"/>
      <c r="AV289" s="80">
        <f t="shared" si="169"/>
        <v>0</v>
      </c>
      <c r="AW289" s="149"/>
      <c r="AX289" s="160"/>
      <c r="AY289" s="80">
        <f t="shared" si="170"/>
        <v>0</v>
      </c>
      <c r="AZ289" s="149"/>
      <c r="BA289" s="160"/>
      <c r="BB289" s="80">
        <f t="shared" si="171"/>
        <v>0</v>
      </c>
      <c r="BC289" s="149"/>
      <c r="BD289" s="160"/>
      <c r="BE289" s="80">
        <f t="shared" si="172"/>
        <v>0</v>
      </c>
      <c r="BF289" s="149"/>
      <c r="BG289" s="160"/>
      <c r="BH289" s="80">
        <f t="shared" si="173"/>
        <v>0</v>
      </c>
      <c r="BI289" s="149"/>
      <c r="BJ289" s="160"/>
      <c r="BK289" s="80">
        <f t="shared" si="174"/>
        <v>0</v>
      </c>
      <c r="BL289" s="149"/>
      <c r="BM289" s="160"/>
      <c r="BN289" s="80">
        <f t="shared" si="175"/>
        <v>0</v>
      </c>
      <c r="BO289" s="149"/>
      <c r="BP289" s="160"/>
      <c r="BQ289" s="80">
        <f t="shared" si="176"/>
        <v>0</v>
      </c>
      <c r="BR289" s="149"/>
      <c r="BS289" s="160"/>
      <c r="BT289" s="80">
        <f t="shared" si="177"/>
        <v>0</v>
      </c>
      <c r="BU289" s="149"/>
      <c r="BV289" s="160"/>
      <c r="BW289" s="80">
        <f t="shared" si="178"/>
        <v>0</v>
      </c>
      <c r="BX289" s="149"/>
      <c r="BY289" s="160"/>
      <c r="BZ289" s="80">
        <f t="shared" si="179"/>
        <v>0</v>
      </c>
      <c r="CA289" s="149"/>
      <c r="CB289" s="160"/>
      <c r="CC289" s="80">
        <f t="shared" si="180"/>
        <v>0</v>
      </c>
      <c r="CD289" s="149"/>
      <c r="CE289" s="160"/>
      <c r="CF289" s="80">
        <f t="shared" si="181"/>
        <v>0</v>
      </c>
      <c r="CG289" s="149"/>
      <c r="CH289" s="160"/>
      <c r="CI289" s="80">
        <f t="shared" si="182"/>
        <v>0</v>
      </c>
      <c r="CJ289" s="149"/>
      <c r="CK289" s="160"/>
      <c r="CL289" s="80">
        <f t="shared" si="183"/>
        <v>0</v>
      </c>
      <c r="CM289" s="149"/>
      <c r="CN289" s="160"/>
      <c r="CO289" s="80">
        <f t="shared" si="184"/>
        <v>0</v>
      </c>
      <c r="CP289" s="149"/>
      <c r="CQ289" s="160"/>
      <c r="CR289" s="80">
        <f t="shared" si="185"/>
        <v>0</v>
      </c>
      <c r="CS289" s="149"/>
      <c r="CT289" s="160"/>
      <c r="CU289" s="80">
        <f t="shared" si="186"/>
        <v>0</v>
      </c>
    </row>
    <row r="290" spans="1:99" ht="13.5" hidden="1" customHeight="1">
      <c r="A290" s="1">
        <f t="shared" si="187"/>
        <v>32</v>
      </c>
      <c r="B290" s="221"/>
      <c r="C290" s="84" t="e">
        <f t="shared" si="158"/>
        <v>#N/A</v>
      </c>
      <c r="D290" s="107"/>
      <c r="E290" s="97"/>
      <c r="F290" s="147"/>
      <c r="G290" s="113"/>
      <c r="H290" s="110"/>
      <c r="I290" s="85"/>
      <c r="J290" s="224"/>
      <c r="K290" s="86"/>
      <c r="L290" s="86"/>
      <c r="M290" s="86"/>
      <c r="N290" s="86"/>
      <c r="O290" s="86"/>
      <c r="P290" s="147"/>
      <c r="Q290" s="101"/>
      <c r="R290" s="87">
        <f t="shared" si="159"/>
        <v>0</v>
      </c>
      <c r="S290" s="147"/>
      <c r="T290" s="101"/>
      <c r="U290" s="87">
        <f t="shared" si="160"/>
        <v>0</v>
      </c>
      <c r="V290" s="147"/>
      <c r="W290" s="101"/>
      <c r="X290" s="87">
        <f t="shared" si="161"/>
        <v>0</v>
      </c>
      <c r="Y290" s="147"/>
      <c r="Z290" s="101"/>
      <c r="AA290" s="87">
        <f t="shared" si="162"/>
        <v>0</v>
      </c>
      <c r="AB290" s="147"/>
      <c r="AC290" s="101"/>
      <c r="AD290" s="87">
        <f t="shared" si="163"/>
        <v>0</v>
      </c>
      <c r="AE290" s="147"/>
      <c r="AF290" s="101"/>
      <c r="AG290" s="87">
        <f t="shared" si="164"/>
        <v>0</v>
      </c>
      <c r="AH290" s="147"/>
      <c r="AI290" s="101"/>
      <c r="AJ290" s="87">
        <f t="shared" si="165"/>
        <v>0</v>
      </c>
      <c r="AK290" s="147"/>
      <c r="AL290" s="101"/>
      <c r="AM290" s="87">
        <f t="shared" si="166"/>
        <v>0</v>
      </c>
      <c r="AN290" s="147"/>
      <c r="AO290" s="101"/>
      <c r="AP290" s="87">
        <f t="shared" si="167"/>
        <v>0</v>
      </c>
      <c r="AQ290" s="147"/>
      <c r="AR290" s="101"/>
      <c r="AS290" s="87">
        <f t="shared" si="168"/>
        <v>0</v>
      </c>
      <c r="AT290" s="147"/>
      <c r="AU290" s="101"/>
      <c r="AV290" s="87">
        <f t="shared" si="169"/>
        <v>0</v>
      </c>
      <c r="AW290" s="147"/>
      <c r="AX290" s="101"/>
      <c r="AY290" s="87">
        <f t="shared" si="170"/>
        <v>0</v>
      </c>
      <c r="AZ290" s="147"/>
      <c r="BA290" s="101"/>
      <c r="BB290" s="87">
        <f t="shared" si="171"/>
        <v>0</v>
      </c>
      <c r="BC290" s="147"/>
      <c r="BD290" s="101"/>
      <c r="BE290" s="87">
        <f t="shared" si="172"/>
        <v>0</v>
      </c>
      <c r="BF290" s="147"/>
      <c r="BG290" s="101"/>
      <c r="BH290" s="87">
        <f t="shared" si="173"/>
        <v>0</v>
      </c>
      <c r="BI290" s="147"/>
      <c r="BJ290" s="101"/>
      <c r="BK290" s="87">
        <f t="shared" si="174"/>
        <v>0</v>
      </c>
      <c r="BL290" s="147"/>
      <c r="BM290" s="101"/>
      <c r="BN290" s="87">
        <f t="shared" si="175"/>
        <v>0</v>
      </c>
      <c r="BO290" s="147"/>
      <c r="BP290" s="101"/>
      <c r="BQ290" s="87">
        <f t="shared" si="176"/>
        <v>0</v>
      </c>
      <c r="BR290" s="147"/>
      <c r="BS290" s="101"/>
      <c r="BT290" s="87">
        <f t="shared" si="177"/>
        <v>0</v>
      </c>
      <c r="BU290" s="147"/>
      <c r="BV290" s="101"/>
      <c r="BW290" s="87">
        <f t="shared" si="178"/>
        <v>0</v>
      </c>
      <c r="BX290" s="147"/>
      <c r="BY290" s="101"/>
      <c r="BZ290" s="87">
        <f t="shared" si="179"/>
        <v>0</v>
      </c>
      <c r="CA290" s="147"/>
      <c r="CB290" s="101"/>
      <c r="CC290" s="87">
        <f t="shared" si="180"/>
        <v>0</v>
      </c>
      <c r="CD290" s="147"/>
      <c r="CE290" s="101"/>
      <c r="CF290" s="87">
        <f t="shared" si="181"/>
        <v>0</v>
      </c>
      <c r="CG290" s="147"/>
      <c r="CH290" s="101"/>
      <c r="CI290" s="87">
        <f t="shared" si="182"/>
        <v>0</v>
      </c>
      <c r="CJ290" s="147"/>
      <c r="CK290" s="101"/>
      <c r="CL290" s="87">
        <f t="shared" si="183"/>
        <v>0</v>
      </c>
      <c r="CM290" s="147"/>
      <c r="CN290" s="101"/>
      <c r="CO290" s="87">
        <f t="shared" si="184"/>
        <v>0</v>
      </c>
      <c r="CP290" s="147"/>
      <c r="CQ290" s="101"/>
      <c r="CR290" s="87">
        <f t="shared" si="185"/>
        <v>0</v>
      </c>
      <c r="CS290" s="147"/>
      <c r="CT290" s="101"/>
      <c r="CU290" s="87">
        <f t="shared" si="186"/>
        <v>0</v>
      </c>
    </row>
    <row r="291" spans="1:99" ht="12.75" hidden="1" customHeight="1">
      <c r="A291" s="1">
        <f t="shared" si="187"/>
        <v>33</v>
      </c>
      <c r="B291" s="219">
        <v>33</v>
      </c>
      <c r="C291" s="81" t="e">
        <f t="shared" si="158"/>
        <v>#N/A</v>
      </c>
      <c r="D291" s="117"/>
      <c r="E291" s="116"/>
      <c r="F291" s="154"/>
      <c r="G291" s="112"/>
      <c r="H291" s="109"/>
      <c r="I291" s="82"/>
      <c r="J291" s="227"/>
      <c r="P291" s="154"/>
      <c r="Q291" s="167"/>
      <c r="R291" s="83">
        <f t="shared" si="159"/>
        <v>0</v>
      </c>
      <c r="S291" s="154"/>
      <c r="T291" s="167"/>
      <c r="U291" s="83">
        <f t="shared" si="160"/>
        <v>0</v>
      </c>
      <c r="V291" s="154"/>
      <c r="W291" s="167"/>
      <c r="X291" s="83">
        <f t="shared" si="161"/>
        <v>0</v>
      </c>
      <c r="Y291" s="154"/>
      <c r="Z291" s="167"/>
      <c r="AA291" s="83">
        <f t="shared" si="162"/>
        <v>0</v>
      </c>
      <c r="AB291" s="154"/>
      <c r="AC291" s="167"/>
      <c r="AD291" s="83">
        <f t="shared" si="163"/>
        <v>0</v>
      </c>
      <c r="AE291" s="154"/>
      <c r="AF291" s="167"/>
      <c r="AG291" s="83">
        <f t="shared" si="164"/>
        <v>0</v>
      </c>
      <c r="AH291" s="154"/>
      <c r="AI291" s="167"/>
      <c r="AJ291" s="83">
        <f t="shared" si="165"/>
        <v>0</v>
      </c>
      <c r="AK291" s="154"/>
      <c r="AL291" s="167"/>
      <c r="AM291" s="83">
        <f t="shared" si="166"/>
        <v>0</v>
      </c>
      <c r="AN291" s="154"/>
      <c r="AO291" s="167"/>
      <c r="AP291" s="83">
        <f t="shared" si="167"/>
        <v>0</v>
      </c>
      <c r="AQ291" s="154"/>
      <c r="AR291" s="167"/>
      <c r="AS291" s="83">
        <f t="shared" si="168"/>
        <v>0</v>
      </c>
      <c r="AT291" s="154"/>
      <c r="AU291" s="167"/>
      <c r="AV291" s="83">
        <f t="shared" si="169"/>
        <v>0</v>
      </c>
      <c r="AW291" s="154"/>
      <c r="AX291" s="167"/>
      <c r="AY291" s="83">
        <f t="shared" si="170"/>
        <v>0</v>
      </c>
      <c r="AZ291" s="154"/>
      <c r="BA291" s="167"/>
      <c r="BB291" s="83">
        <f t="shared" si="171"/>
        <v>0</v>
      </c>
      <c r="BC291" s="154"/>
      <c r="BD291" s="167"/>
      <c r="BE291" s="83">
        <f t="shared" si="172"/>
        <v>0</v>
      </c>
      <c r="BF291" s="154"/>
      <c r="BG291" s="167"/>
      <c r="BH291" s="83">
        <f t="shared" si="173"/>
        <v>0</v>
      </c>
      <c r="BI291" s="154"/>
      <c r="BJ291" s="167"/>
      <c r="BK291" s="83">
        <f t="shared" si="174"/>
        <v>0</v>
      </c>
      <c r="BL291" s="154"/>
      <c r="BM291" s="167"/>
      <c r="BN291" s="83">
        <f t="shared" si="175"/>
        <v>0</v>
      </c>
      <c r="BO291" s="154"/>
      <c r="BP291" s="167"/>
      <c r="BQ291" s="83">
        <f t="shared" si="176"/>
        <v>0</v>
      </c>
      <c r="BR291" s="154"/>
      <c r="BS291" s="167"/>
      <c r="BT291" s="83">
        <f t="shared" si="177"/>
        <v>0</v>
      </c>
      <c r="BU291" s="154"/>
      <c r="BV291" s="167"/>
      <c r="BW291" s="83">
        <f t="shared" si="178"/>
        <v>0</v>
      </c>
      <c r="BX291" s="154"/>
      <c r="BY291" s="167"/>
      <c r="BZ291" s="83">
        <f t="shared" si="179"/>
        <v>0</v>
      </c>
      <c r="CA291" s="154"/>
      <c r="CB291" s="167"/>
      <c r="CC291" s="83">
        <f t="shared" si="180"/>
        <v>0</v>
      </c>
      <c r="CD291" s="154"/>
      <c r="CE291" s="167"/>
      <c r="CF291" s="83">
        <f t="shared" si="181"/>
        <v>0</v>
      </c>
      <c r="CG291" s="154"/>
      <c r="CH291" s="167"/>
      <c r="CI291" s="83">
        <f t="shared" si="182"/>
        <v>0</v>
      </c>
      <c r="CJ291" s="154"/>
      <c r="CK291" s="167"/>
      <c r="CL291" s="83">
        <f t="shared" si="183"/>
        <v>0</v>
      </c>
      <c r="CM291" s="154"/>
      <c r="CN291" s="167"/>
      <c r="CO291" s="83">
        <f t="shared" si="184"/>
        <v>0</v>
      </c>
      <c r="CP291" s="154"/>
      <c r="CQ291" s="167"/>
      <c r="CR291" s="83">
        <f t="shared" si="185"/>
        <v>0</v>
      </c>
      <c r="CS291" s="154"/>
      <c r="CT291" s="167"/>
      <c r="CU291" s="83">
        <f t="shared" si="186"/>
        <v>0</v>
      </c>
    </row>
    <row r="292" spans="1:99" ht="12.75" hidden="1" customHeight="1">
      <c r="A292" s="1">
        <f t="shared" si="187"/>
        <v>33</v>
      </c>
      <c r="B292" s="220"/>
      <c r="C292" s="79" t="e">
        <f t="shared" si="158"/>
        <v>#N/A</v>
      </c>
      <c r="E292" s="95"/>
      <c r="F292" s="149"/>
      <c r="G292" s="111"/>
      <c r="H292" s="108"/>
      <c r="J292" s="223"/>
      <c r="P292" s="149"/>
      <c r="Q292" s="160"/>
      <c r="R292" s="80">
        <f t="shared" si="159"/>
        <v>0</v>
      </c>
      <c r="S292" s="149"/>
      <c r="T292" s="160"/>
      <c r="U292" s="80">
        <f t="shared" si="160"/>
        <v>0</v>
      </c>
      <c r="V292" s="149"/>
      <c r="W292" s="160"/>
      <c r="X292" s="80">
        <f t="shared" si="161"/>
        <v>0</v>
      </c>
      <c r="Y292" s="149"/>
      <c r="Z292" s="160"/>
      <c r="AA292" s="80">
        <f t="shared" si="162"/>
        <v>0</v>
      </c>
      <c r="AB292" s="149"/>
      <c r="AC292" s="160"/>
      <c r="AD292" s="80">
        <f t="shared" si="163"/>
        <v>0</v>
      </c>
      <c r="AE292" s="149"/>
      <c r="AF292" s="160"/>
      <c r="AG292" s="80">
        <f t="shared" si="164"/>
        <v>0</v>
      </c>
      <c r="AH292" s="149"/>
      <c r="AI292" s="160"/>
      <c r="AJ292" s="80">
        <f t="shared" si="165"/>
        <v>0</v>
      </c>
      <c r="AK292" s="149"/>
      <c r="AL292" s="160"/>
      <c r="AM292" s="80">
        <f t="shared" si="166"/>
        <v>0</v>
      </c>
      <c r="AN292" s="149"/>
      <c r="AO292" s="160"/>
      <c r="AP292" s="80">
        <f t="shared" si="167"/>
        <v>0</v>
      </c>
      <c r="AQ292" s="149"/>
      <c r="AR292" s="160"/>
      <c r="AS292" s="80">
        <f t="shared" si="168"/>
        <v>0</v>
      </c>
      <c r="AT292" s="149"/>
      <c r="AU292" s="160"/>
      <c r="AV292" s="80">
        <f t="shared" si="169"/>
        <v>0</v>
      </c>
      <c r="AW292" s="149"/>
      <c r="AX292" s="160"/>
      <c r="AY292" s="80">
        <f t="shared" si="170"/>
        <v>0</v>
      </c>
      <c r="AZ292" s="149"/>
      <c r="BA292" s="160"/>
      <c r="BB292" s="80">
        <f t="shared" si="171"/>
        <v>0</v>
      </c>
      <c r="BC292" s="149"/>
      <c r="BD292" s="160"/>
      <c r="BE292" s="80">
        <f t="shared" si="172"/>
        <v>0</v>
      </c>
      <c r="BF292" s="149"/>
      <c r="BG292" s="160"/>
      <c r="BH292" s="80">
        <f t="shared" si="173"/>
        <v>0</v>
      </c>
      <c r="BI292" s="149"/>
      <c r="BJ292" s="160"/>
      <c r="BK292" s="80">
        <f t="shared" si="174"/>
        <v>0</v>
      </c>
      <c r="BL292" s="149"/>
      <c r="BM292" s="160"/>
      <c r="BN292" s="80">
        <f t="shared" si="175"/>
        <v>0</v>
      </c>
      <c r="BO292" s="149"/>
      <c r="BP292" s="160"/>
      <c r="BQ292" s="80">
        <f t="shared" si="176"/>
        <v>0</v>
      </c>
      <c r="BR292" s="149"/>
      <c r="BS292" s="160"/>
      <c r="BT292" s="80">
        <f t="shared" si="177"/>
        <v>0</v>
      </c>
      <c r="BU292" s="149"/>
      <c r="BV292" s="160"/>
      <c r="BW292" s="80">
        <f t="shared" si="178"/>
        <v>0</v>
      </c>
      <c r="BX292" s="149"/>
      <c r="BY292" s="160"/>
      <c r="BZ292" s="80">
        <f t="shared" si="179"/>
        <v>0</v>
      </c>
      <c r="CA292" s="149"/>
      <c r="CB292" s="160"/>
      <c r="CC292" s="80">
        <f t="shared" si="180"/>
        <v>0</v>
      </c>
      <c r="CD292" s="149"/>
      <c r="CE292" s="160"/>
      <c r="CF292" s="80">
        <f t="shared" si="181"/>
        <v>0</v>
      </c>
      <c r="CG292" s="149"/>
      <c r="CH292" s="160"/>
      <c r="CI292" s="80">
        <f t="shared" si="182"/>
        <v>0</v>
      </c>
      <c r="CJ292" s="149"/>
      <c r="CK292" s="160"/>
      <c r="CL292" s="80">
        <f t="shared" si="183"/>
        <v>0</v>
      </c>
      <c r="CM292" s="149"/>
      <c r="CN292" s="160"/>
      <c r="CO292" s="80">
        <f t="shared" si="184"/>
        <v>0</v>
      </c>
      <c r="CP292" s="149"/>
      <c r="CQ292" s="160"/>
      <c r="CR292" s="80">
        <f t="shared" si="185"/>
        <v>0</v>
      </c>
      <c r="CS292" s="149"/>
      <c r="CT292" s="160"/>
      <c r="CU292" s="80">
        <f t="shared" si="186"/>
        <v>0</v>
      </c>
    </row>
    <row r="293" spans="1:99" ht="12.75" hidden="1" customHeight="1">
      <c r="A293" s="1">
        <f t="shared" si="187"/>
        <v>33</v>
      </c>
      <c r="B293" s="220"/>
      <c r="C293" s="81" t="e">
        <f t="shared" si="158"/>
        <v>#N/A</v>
      </c>
      <c r="D293" s="106"/>
      <c r="E293" s="96"/>
      <c r="F293" s="154"/>
      <c r="G293" s="112"/>
      <c r="H293" s="109"/>
      <c r="I293" s="82"/>
      <c r="J293" s="223"/>
      <c r="P293" s="154"/>
      <c r="Q293" s="167"/>
      <c r="R293" s="83">
        <f t="shared" si="159"/>
        <v>0</v>
      </c>
      <c r="S293" s="154"/>
      <c r="T293" s="167"/>
      <c r="U293" s="83">
        <f t="shared" si="160"/>
        <v>0</v>
      </c>
      <c r="V293" s="154"/>
      <c r="W293" s="167"/>
      <c r="X293" s="83">
        <f t="shared" si="161"/>
        <v>0</v>
      </c>
      <c r="Y293" s="154"/>
      <c r="Z293" s="167"/>
      <c r="AA293" s="83">
        <f t="shared" si="162"/>
        <v>0</v>
      </c>
      <c r="AB293" s="154"/>
      <c r="AC293" s="167"/>
      <c r="AD293" s="83">
        <f t="shared" si="163"/>
        <v>0</v>
      </c>
      <c r="AE293" s="154"/>
      <c r="AF293" s="167"/>
      <c r="AG293" s="83">
        <f t="shared" si="164"/>
        <v>0</v>
      </c>
      <c r="AH293" s="154"/>
      <c r="AI293" s="167"/>
      <c r="AJ293" s="83">
        <f t="shared" si="165"/>
        <v>0</v>
      </c>
      <c r="AK293" s="154"/>
      <c r="AL293" s="167"/>
      <c r="AM293" s="83">
        <f t="shared" si="166"/>
        <v>0</v>
      </c>
      <c r="AN293" s="154"/>
      <c r="AO293" s="167"/>
      <c r="AP293" s="83">
        <f t="shared" si="167"/>
        <v>0</v>
      </c>
      <c r="AQ293" s="154"/>
      <c r="AR293" s="167"/>
      <c r="AS293" s="83">
        <f t="shared" si="168"/>
        <v>0</v>
      </c>
      <c r="AT293" s="154"/>
      <c r="AU293" s="167"/>
      <c r="AV293" s="83">
        <f t="shared" si="169"/>
        <v>0</v>
      </c>
      <c r="AW293" s="154"/>
      <c r="AX293" s="167"/>
      <c r="AY293" s="83">
        <f t="shared" si="170"/>
        <v>0</v>
      </c>
      <c r="AZ293" s="154"/>
      <c r="BA293" s="167"/>
      <c r="BB293" s="83">
        <f t="shared" si="171"/>
        <v>0</v>
      </c>
      <c r="BC293" s="154"/>
      <c r="BD293" s="167"/>
      <c r="BE293" s="83">
        <f t="shared" si="172"/>
        <v>0</v>
      </c>
      <c r="BF293" s="154"/>
      <c r="BG293" s="167"/>
      <c r="BH293" s="83">
        <f t="shared" si="173"/>
        <v>0</v>
      </c>
      <c r="BI293" s="154"/>
      <c r="BJ293" s="167"/>
      <c r="BK293" s="83">
        <f t="shared" si="174"/>
        <v>0</v>
      </c>
      <c r="BL293" s="154"/>
      <c r="BM293" s="167"/>
      <c r="BN293" s="83">
        <f t="shared" si="175"/>
        <v>0</v>
      </c>
      <c r="BO293" s="154"/>
      <c r="BP293" s="167"/>
      <c r="BQ293" s="83">
        <f t="shared" si="176"/>
        <v>0</v>
      </c>
      <c r="BR293" s="154"/>
      <c r="BS293" s="167"/>
      <c r="BT293" s="83">
        <f t="shared" si="177"/>
        <v>0</v>
      </c>
      <c r="BU293" s="154"/>
      <c r="BV293" s="167"/>
      <c r="BW293" s="83">
        <f t="shared" si="178"/>
        <v>0</v>
      </c>
      <c r="BX293" s="154"/>
      <c r="BY293" s="167"/>
      <c r="BZ293" s="83">
        <f t="shared" si="179"/>
        <v>0</v>
      </c>
      <c r="CA293" s="154"/>
      <c r="CB293" s="167"/>
      <c r="CC293" s="83">
        <f t="shared" si="180"/>
        <v>0</v>
      </c>
      <c r="CD293" s="154"/>
      <c r="CE293" s="167"/>
      <c r="CF293" s="83">
        <f t="shared" si="181"/>
        <v>0</v>
      </c>
      <c r="CG293" s="154"/>
      <c r="CH293" s="167"/>
      <c r="CI293" s="83">
        <f t="shared" si="182"/>
        <v>0</v>
      </c>
      <c r="CJ293" s="154"/>
      <c r="CK293" s="167"/>
      <c r="CL293" s="83">
        <f t="shared" si="183"/>
        <v>0</v>
      </c>
      <c r="CM293" s="154"/>
      <c r="CN293" s="167"/>
      <c r="CO293" s="83">
        <f t="shared" si="184"/>
        <v>0</v>
      </c>
      <c r="CP293" s="154"/>
      <c r="CQ293" s="167"/>
      <c r="CR293" s="83">
        <f t="shared" si="185"/>
        <v>0</v>
      </c>
      <c r="CS293" s="154"/>
      <c r="CT293" s="167"/>
      <c r="CU293" s="83">
        <f t="shared" si="186"/>
        <v>0</v>
      </c>
    </row>
    <row r="294" spans="1:99" ht="12.75" hidden="1" customHeight="1">
      <c r="A294" s="1">
        <f t="shared" si="187"/>
        <v>33</v>
      </c>
      <c r="B294" s="220"/>
      <c r="C294" s="79" t="e">
        <f t="shared" si="158"/>
        <v>#N/A</v>
      </c>
      <c r="E294" s="95"/>
      <c r="F294" s="149"/>
      <c r="G294" s="111"/>
      <c r="H294" s="108"/>
      <c r="J294" s="223"/>
      <c r="P294" s="149"/>
      <c r="Q294" s="160"/>
      <c r="R294" s="80">
        <f t="shared" si="159"/>
        <v>0</v>
      </c>
      <c r="S294" s="149"/>
      <c r="T294" s="160"/>
      <c r="U294" s="80">
        <f t="shared" si="160"/>
        <v>0</v>
      </c>
      <c r="V294" s="149"/>
      <c r="W294" s="160"/>
      <c r="X294" s="80">
        <f t="shared" si="161"/>
        <v>0</v>
      </c>
      <c r="Y294" s="149"/>
      <c r="Z294" s="160"/>
      <c r="AA294" s="80">
        <f t="shared" si="162"/>
        <v>0</v>
      </c>
      <c r="AB294" s="149"/>
      <c r="AC294" s="160"/>
      <c r="AD294" s="80">
        <f t="shared" si="163"/>
        <v>0</v>
      </c>
      <c r="AE294" s="149"/>
      <c r="AF294" s="160"/>
      <c r="AG294" s="80">
        <f t="shared" si="164"/>
        <v>0</v>
      </c>
      <c r="AH294" s="149"/>
      <c r="AI294" s="160"/>
      <c r="AJ294" s="80">
        <f t="shared" si="165"/>
        <v>0</v>
      </c>
      <c r="AK294" s="149"/>
      <c r="AL294" s="160"/>
      <c r="AM294" s="80">
        <f t="shared" si="166"/>
        <v>0</v>
      </c>
      <c r="AN294" s="149"/>
      <c r="AO294" s="160"/>
      <c r="AP294" s="80">
        <f t="shared" si="167"/>
        <v>0</v>
      </c>
      <c r="AQ294" s="149"/>
      <c r="AR294" s="160"/>
      <c r="AS294" s="80">
        <f t="shared" si="168"/>
        <v>0</v>
      </c>
      <c r="AT294" s="149"/>
      <c r="AU294" s="160"/>
      <c r="AV294" s="80">
        <f t="shared" si="169"/>
        <v>0</v>
      </c>
      <c r="AW294" s="149"/>
      <c r="AX294" s="160"/>
      <c r="AY294" s="80">
        <f t="shared" si="170"/>
        <v>0</v>
      </c>
      <c r="AZ294" s="149"/>
      <c r="BA294" s="160"/>
      <c r="BB294" s="80">
        <f t="shared" si="171"/>
        <v>0</v>
      </c>
      <c r="BC294" s="149"/>
      <c r="BD294" s="160"/>
      <c r="BE294" s="80">
        <f t="shared" si="172"/>
        <v>0</v>
      </c>
      <c r="BF294" s="149"/>
      <c r="BG294" s="160"/>
      <c r="BH294" s="80">
        <f t="shared" si="173"/>
        <v>0</v>
      </c>
      <c r="BI294" s="149"/>
      <c r="BJ294" s="160"/>
      <c r="BK294" s="80">
        <f t="shared" si="174"/>
        <v>0</v>
      </c>
      <c r="BL294" s="149"/>
      <c r="BM294" s="160"/>
      <c r="BN294" s="80">
        <f t="shared" si="175"/>
        <v>0</v>
      </c>
      <c r="BO294" s="149"/>
      <c r="BP294" s="160"/>
      <c r="BQ294" s="80">
        <f t="shared" si="176"/>
        <v>0</v>
      </c>
      <c r="BR294" s="149"/>
      <c r="BS294" s="160"/>
      <c r="BT294" s="80">
        <f t="shared" si="177"/>
        <v>0</v>
      </c>
      <c r="BU294" s="149"/>
      <c r="BV294" s="160"/>
      <c r="BW294" s="80">
        <f t="shared" si="178"/>
        <v>0</v>
      </c>
      <c r="BX294" s="149"/>
      <c r="BY294" s="160"/>
      <c r="BZ294" s="80">
        <f t="shared" si="179"/>
        <v>0</v>
      </c>
      <c r="CA294" s="149"/>
      <c r="CB294" s="160"/>
      <c r="CC294" s="80">
        <f t="shared" si="180"/>
        <v>0</v>
      </c>
      <c r="CD294" s="149"/>
      <c r="CE294" s="160"/>
      <c r="CF294" s="80">
        <f t="shared" si="181"/>
        <v>0</v>
      </c>
      <c r="CG294" s="149"/>
      <c r="CH294" s="160"/>
      <c r="CI294" s="80">
        <f t="shared" si="182"/>
        <v>0</v>
      </c>
      <c r="CJ294" s="149"/>
      <c r="CK294" s="160"/>
      <c r="CL294" s="80">
        <f t="shared" si="183"/>
        <v>0</v>
      </c>
      <c r="CM294" s="149"/>
      <c r="CN294" s="160"/>
      <c r="CO294" s="80">
        <f t="shared" si="184"/>
        <v>0</v>
      </c>
      <c r="CP294" s="149"/>
      <c r="CQ294" s="160"/>
      <c r="CR294" s="80">
        <f t="shared" si="185"/>
        <v>0</v>
      </c>
      <c r="CS294" s="149"/>
      <c r="CT294" s="160"/>
      <c r="CU294" s="80">
        <f t="shared" si="186"/>
        <v>0</v>
      </c>
    </row>
    <row r="295" spans="1:99" ht="12.75" hidden="1" customHeight="1">
      <c r="A295" s="1">
        <f t="shared" si="187"/>
        <v>33</v>
      </c>
      <c r="B295" s="220"/>
      <c r="C295" s="81" t="e">
        <f t="shared" si="158"/>
        <v>#N/A</v>
      </c>
      <c r="D295" s="106"/>
      <c r="E295" s="96"/>
      <c r="F295" s="154"/>
      <c r="G295" s="112"/>
      <c r="H295" s="109"/>
      <c r="I295" s="82"/>
      <c r="J295" s="223"/>
      <c r="P295" s="154"/>
      <c r="Q295" s="167"/>
      <c r="R295" s="83">
        <f t="shared" si="159"/>
        <v>0</v>
      </c>
      <c r="S295" s="154"/>
      <c r="T295" s="167"/>
      <c r="U295" s="83">
        <f t="shared" si="160"/>
        <v>0</v>
      </c>
      <c r="V295" s="154"/>
      <c r="W295" s="167"/>
      <c r="X295" s="83">
        <f t="shared" si="161"/>
        <v>0</v>
      </c>
      <c r="Y295" s="154"/>
      <c r="Z295" s="167"/>
      <c r="AA295" s="83">
        <f t="shared" si="162"/>
        <v>0</v>
      </c>
      <c r="AB295" s="154"/>
      <c r="AC295" s="167"/>
      <c r="AD295" s="83">
        <f t="shared" si="163"/>
        <v>0</v>
      </c>
      <c r="AE295" s="154"/>
      <c r="AF295" s="167"/>
      <c r="AG295" s="83">
        <f t="shared" si="164"/>
        <v>0</v>
      </c>
      <c r="AH295" s="154"/>
      <c r="AI295" s="167"/>
      <c r="AJ295" s="83">
        <f t="shared" si="165"/>
        <v>0</v>
      </c>
      <c r="AK295" s="154"/>
      <c r="AL295" s="167"/>
      <c r="AM295" s="83">
        <f t="shared" si="166"/>
        <v>0</v>
      </c>
      <c r="AN295" s="154"/>
      <c r="AO295" s="167"/>
      <c r="AP295" s="83">
        <f t="shared" si="167"/>
        <v>0</v>
      </c>
      <c r="AQ295" s="154"/>
      <c r="AR295" s="167"/>
      <c r="AS295" s="83">
        <f t="shared" si="168"/>
        <v>0</v>
      </c>
      <c r="AT295" s="154"/>
      <c r="AU295" s="167"/>
      <c r="AV295" s="83">
        <f t="shared" si="169"/>
        <v>0</v>
      </c>
      <c r="AW295" s="154"/>
      <c r="AX295" s="167"/>
      <c r="AY295" s="83">
        <f t="shared" si="170"/>
        <v>0</v>
      </c>
      <c r="AZ295" s="154"/>
      <c r="BA295" s="167"/>
      <c r="BB295" s="83">
        <f t="shared" si="171"/>
        <v>0</v>
      </c>
      <c r="BC295" s="154"/>
      <c r="BD295" s="167"/>
      <c r="BE295" s="83">
        <f t="shared" si="172"/>
        <v>0</v>
      </c>
      <c r="BF295" s="154"/>
      <c r="BG295" s="167"/>
      <c r="BH295" s="83">
        <f t="shared" si="173"/>
        <v>0</v>
      </c>
      <c r="BI295" s="154"/>
      <c r="BJ295" s="167"/>
      <c r="BK295" s="83">
        <f t="shared" si="174"/>
        <v>0</v>
      </c>
      <c r="BL295" s="154"/>
      <c r="BM295" s="167"/>
      <c r="BN295" s="83">
        <f t="shared" si="175"/>
        <v>0</v>
      </c>
      <c r="BO295" s="154"/>
      <c r="BP295" s="167"/>
      <c r="BQ295" s="83">
        <f t="shared" si="176"/>
        <v>0</v>
      </c>
      <c r="BR295" s="154"/>
      <c r="BS295" s="167"/>
      <c r="BT295" s="83">
        <f t="shared" si="177"/>
        <v>0</v>
      </c>
      <c r="BU295" s="154"/>
      <c r="BV295" s="167"/>
      <c r="BW295" s="83">
        <f t="shared" si="178"/>
        <v>0</v>
      </c>
      <c r="BX295" s="154"/>
      <c r="BY295" s="167"/>
      <c r="BZ295" s="83">
        <f t="shared" si="179"/>
        <v>0</v>
      </c>
      <c r="CA295" s="154"/>
      <c r="CB295" s="167"/>
      <c r="CC295" s="83">
        <f t="shared" si="180"/>
        <v>0</v>
      </c>
      <c r="CD295" s="154"/>
      <c r="CE295" s="167"/>
      <c r="CF295" s="83">
        <f t="shared" si="181"/>
        <v>0</v>
      </c>
      <c r="CG295" s="154"/>
      <c r="CH295" s="167"/>
      <c r="CI295" s="83">
        <f t="shared" si="182"/>
        <v>0</v>
      </c>
      <c r="CJ295" s="154"/>
      <c r="CK295" s="167"/>
      <c r="CL295" s="83">
        <f t="shared" si="183"/>
        <v>0</v>
      </c>
      <c r="CM295" s="154"/>
      <c r="CN295" s="167"/>
      <c r="CO295" s="83">
        <f t="shared" si="184"/>
        <v>0</v>
      </c>
      <c r="CP295" s="154"/>
      <c r="CQ295" s="167"/>
      <c r="CR295" s="83">
        <f t="shared" si="185"/>
        <v>0</v>
      </c>
      <c r="CS295" s="154"/>
      <c r="CT295" s="167"/>
      <c r="CU295" s="83">
        <f t="shared" si="186"/>
        <v>0</v>
      </c>
    </row>
    <row r="296" spans="1:99" ht="12.75" hidden="1" customHeight="1">
      <c r="A296" s="1">
        <f t="shared" si="187"/>
        <v>33</v>
      </c>
      <c r="B296" s="220"/>
      <c r="C296" s="79" t="e">
        <f t="shared" si="158"/>
        <v>#N/A</v>
      </c>
      <c r="E296" s="95"/>
      <c r="F296" s="149"/>
      <c r="G296" s="111"/>
      <c r="H296" s="108"/>
      <c r="J296" s="223"/>
      <c r="P296" s="149"/>
      <c r="Q296" s="160"/>
      <c r="R296" s="80">
        <f t="shared" si="159"/>
        <v>0</v>
      </c>
      <c r="S296" s="149"/>
      <c r="T296" s="160"/>
      <c r="U296" s="80">
        <f t="shared" si="160"/>
        <v>0</v>
      </c>
      <c r="V296" s="149"/>
      <c r="W296" s="160"/>
      <c r="X296" s="80">
        <f t="shared" si="161"/>
        <v>0</v>
      </c>
      <c r="Y296" s="149"/>
      <c r="Z296" s="160"/>
      <c r="AA296" s="80">
        <f t="shared" si="162"/>
        <v>0</v>
      </c>
      <c r="AB296" s="149"/>
      <c r="AC296" s="160"/>
      <c r="AD296" s="80">
        <f t="shared" si="163"/>
        <v>0</v>
      </c>
      <c r="AE296" s="149"/>
      <c r="AF296" s="160"/>
      <c r="AG296" s="80">
        <f t="shared" si="164"/>
        <v>0</v>
      </c>
      <c r="AH296" s="149"/>
      <c r="AI296" s="160"/>
      <c r="AJ296" s="80">
        <f t="shared" si="165"/>
        <v>0</v>
      </c>
      <c r="AK296" s="149"/>
      <c r="AL296" s="160"/>
      <c r="AM296" s="80">
        <f t="shared" si="166"/>
        <v>0</v>
      </c>
      <c r="AN296" s="149"/>
      <c r="AO296" s="160"/>
      <c r="AP296" s="80">
        <f t="shared" si="167"/>
        <v>0</v>
      </c>
      <c r="AQ296" s="149"/>
      <c r="AR296" s="160"/>
      <c r="AS296" s="80">
        <f t="shared" si="168"/>
        <v>0</v>
      </c>
      <c r="AT296" s="149"/>
      <c r="AU296" s="160"/>
      <c r="AV296" s="80">
        <f t="shared" si="169"/>
        <v>0</v>
      </c>
      <c r="AW296" s="149"/>
      <c r="AX296" s="160"/>
      <c r="AY296" s="80">
        <f t="shared" si="170"/>
        <v>0</v>
      </c>
      <c r="AZ296" s="149"/>
      <c r="BA296" s="160"/>
      <c r="BB296" s="80">
        <f t="shared" si="171"/>
        <v>0</v>
      </c>
      <c r="BC296" s="149"/>
      <c r="BD296" s="160"/>
      <c r="BE296" s="80">
        <f t="shared" si="172"/>
        <v>0</v>
      </c>
      <c r="BF296" s="149"/>
      <c r="BG296" s="160"/>
      <c r="BH296" s="80">
        <f t="shared" si="173"/>
        <v>0</v>
      </c>
      <c r="BI296" s="149"/>
      <c r="BJ296" s="160"/>
      <c r="BK296" s="80">
        <f t="shared" si="174"/>
        <v>0</v>
      </c>
      <c r="BL296" s="149"/>
      <c r="BM296" s="160"/>
      <c r="BN296" s="80">
        <f t="shared" si="175"/>
        <v>0</v>
      </c>
      <c r="BO296" s="149"/>
      <c r="BP296" s="160"/>
      <c r="BQ296" s="80">
        <f t="shared" si="176"/>
        <v>0</v>
      </c>
      <c r="BR296" s="149"/>
      <c r="BS296" s="160"/>
      <c r="BT296" s="80">
        <f t="shared" si="177"/>
        <v>0</v>
      </c>
      <c r="BU296" s="149"/>
      <c r="BV296" s="160"/>
      <c r="BW296" s="80">
        <f t="shared" si="178"/>
        <v>0</v>
      </c>
      <c r="BX296" s="149"/>
      <c r="BY296" s="160"/>
      <c r="BZ296" s="80">
        <f t="shared" si="179"/>
        <v>0</v>
      </c>
      <c r="CA296" s="149"/>
      <c r="CB296" s="160"/>
      <c r="CC296" s="80">
        <f t="shared" si="180"/>
        <v>0</v>
      </c>
      <c r="CD296" s="149"/>
      <c r="CE296" s="160"/>
      <c r="CF296" s="80">
        <f t="shared" si="181"/>
        <v>0</v>
      </c>
      <c r="CG296" s="149"/>
      <c r="CH296" s="160"/>
      <c r="CI296" s="80">
        <f t="shared" si="182"/>
        <v>0</v>
      </c>
      <c r="CJ296" s="149"/>
      <c r="CK296" s="160"/>
      <c r="CL296" s="80">
        <f t="shared" si="183"/>
        <v>0</v>
      </c>
      <c r="CM296" s="149"/>
      <c r="CN296" s="160"/>
      <c r="CO296" s="80">
        <f t="shared" si="184"/>
        <v>0</v>
      </c>
      <c r="CP296" s="149"/>
      <c r="CQ296" s="160"/>
      <c r="CR296" s="80">
        <f t="shared" si="185"/>
        <v>0</v>
      </c>
      <c r="CS296" s="149"/>
      <c r="CT296" s="160"/>
      <c r="CU296" s="80">
        <f t="shared" si="186"/>
        <v>0</v>
      </c>
    </row>
    <row r="297" spans="1:99" ht="12.75" hidden="1" customHeight="1">
      <c r="A297" s="1">
        <f t="shared" si="187"/>
        <v>33</v>
      </c>
      <c r="B297" s="220"/>
      <c r="C297" s="81" t="e">
        <f t="shared" si="158"/>
        <v>#N/A</v>
      </c>
      <c r="D297" s="106"/>
      <c r="E297" s="96"/>
      <c r="F297" s="154"/>
      <c r="G297" s="112"/>
      <c r="H297" s="109"/>
      <c r="I297" s="82"/>
      <c r="J297" s="223"/>
      <c r="P297" s="154"/>
      <c r="Q297" s="167"/>
      <c r="R297" s="83">
        <f t="shared" si="159"/>
        <v>0</v>
      </c>
      <c r="S297" s="154"/>
      <c r="T297" s="167"/>
      <c r="U297" s="83">
        <f t="shared" si="160"/>
        <v>0</v>
      </c>
      <c r="V297" s="154"/>
      <c r="W297" s="167"/>
      <c r="X297" s="83">
        <f t="shared" si="161"/>
        <v>0</v>
      </c>
      <c r="Y297" s="154"/>
      <c r="Z297" s="167"/>
      <c r="AA297" s="83">
        <f t="shared" si="162"/>
        <v>0</v>
      </c>
      <c r="AB297" s="154"/>
      <c r="AC297" s="167"/>
      <c r="AD297" s="83">
        <f t="shared" si="163"/>
        <v>0</v>
      </c>
      <c r="AE297" s="154"/>
      <c r="AF297" s="167"/>
      <c r="AG297" s="83">
        <f t="shared" si="164"/>
        <v>0</v>
      </c>
      <c r="AH297" s="154"/>
      <c r="AI297" s="167"/>
      <c r="AJ297" s="83">
        <f t="shared" si="165"/>
        <v>0</v>
      </c>
      <c r="AK297" s="154"/>
      <c r="AL297" s="167"/>
      <c r="AM297" s="83">
        <f t="shared" si="166"/>
        <v>0</v>
      </c>
      <c r="AN297" s="154"/>
      <c r="AO297" s="167"/>
      <c r="AP297" s="83">
        <f t="shared" si="167"/>
        <v>0</v>
      </c>
      <c r="AQ297" s="154"/>
      <c r="AR297" s="167"/>
      <c r="AS297" s="83">
        <f t="shared" si="168"/>
        <v>0</v>
      </c>
      <c r="AT297" s="154"/>
      <c r="AU297" s="167"/>
      <c r="AV297" s="83">
        <f t="shared" si="169"/>
        <v>0</v>
      </c>
      <c r="AW297" s="154"/>
      <c r="AX297" s="167"/>
      <c r="AY297" s="83">
        <f t="shared" si="170"/>
        <v>0</v>
      </c>
      <c r="AZ297" s="154"/>
      <c r="BA297" s="167"/>
      <c r="BB297" s="83">
        <f t="shared" si="171"/>
        <v>0</v>
      </c>
      <c r="BC297" s="154"/>
      <c r="BD297" s="167"/>
      <c r="BE297" s="83">
        <f t="shared" si="172"/>
        <v>0</v>
      </c>
      <c r="BF297" s="154"/>
      <c r="BG297" s="167"/>
      <c r="BH297" s="83">
        <f t="shared" si="173"/>
        <v>0</v>
      </c>
      <c r="BI297" s="154"/>
      <c r="BJ297" s="167"/>
      <c r="BK297" s="83">
        <f t="shared" si="174"/>
        <v>0</v>
      </c>
      <c r="BL297" s="154"/>
      <c r="BM297" s="167"/>
      <c r="BN297" s="83">
        <f t="shared" si="175"/>
        <v>0</v>
      </c>
      <c r="BO297" s="154"/>
      <c r="BP297" s="167"/>
      <c r="BQ297" s="83">
        <f t="shared" si="176"/>
        <v>0</v>
      </c>
      <c r="BR297" s="154"/>
      <c r="BS297" s="167"/>
      <c r="BT297" s="83">
        <f t="shared" si="177"/>
        <v>0</v>
      </c>
      <c r="BU297" s="154"/>
      <c r="BV297" s="167"/>
      <c r="BW297" s="83">
        <f t="shared" si="178"/>
        <v>0</v>
      </c>
      <c r="BX297" s="154"/>
      <c r="BY297" s="167"/>
      <c r="BZ297" s="83">
        <f t="shared" si="179"/>
        <v>0</v>
      </c>
      <c r="CA297" s="154"/>
      <c r="CB297" s="167"/>
      <c r="CC297" s="83">
        <f t="shared" si="180"/>
        <v>0</v>
      </c>
      <c r="CD297" s="154"/>
      <c r="CE297" s="167"/>
      <c r="CF297" s="83">
        <f t="shared" si="181"/>
        <v>0</v>
      </c>
      <c r="CG297" s="154"/>
      <c r="CH297" s="167"/>
      <c r="CI297" s="83">
        <f t="shared" si="182"/>
        <v>0</v>
      </c>
      <c r="CJ297" s="154"/>
      <c r="CK297" s="167"/>
      <c r="CL297" s="83">
        <f t="shared" si="183"/>
        <v>0</v>
      </c>
      <c r="CM297" s="154"/>
      <c r="CN297" s="167"/>
      <c r="CO297" s="83">
        <f t="shared" si="184"/>
        <v>0</v>
      </c>
      <c r="CP297" s="154"/>
      <c r="CQ297" s="167"/>
      <c r="CR297" s="83">
        <f t="shared" si="185"/>
        <v>0</v>
      </c>
      <c r="CS297" s="154"/>
      <c r="CT297" s="167"/>
      <c r="CU297" s="83">
        <f t="shared" si="186"/>
        <v>0</v>
      </c>
    </row>
    <row r="298" spans="1:99" ht="12.75" hidden="1" customHeight="1">
      <c r="A298" s="1">
        <f t="shared" si="187"/>
        <v>33</v>
      </c>
      <c r="B298" s="220"/>
      <c r="C298" s="79" t="e">
        <f t="shared" si="158"/>
        <v>#N/A</v>
      </c>
      <c r="E298" s="95"/>
      <c r="F298" s="149"/>
      <c r="G298" s="111"/>
      <c r="H298" s="108"/>
      <c r="J298" s="223"/>
      <c r="P298" s="149"/>
      <c r="Q298" s="160"/>
      <c r="R298" s="80">
        <f t="shared" si="159"/>
        <v>0</v>
      </c>
      <c r="S298" s="149"/>
      <c r="T298" s="160"/>
      <c r="U298" s="80">
        <f t="shared" si="160"/>
        <v>0</v>
      </c>
      <c r="V298" s="149"/>
      <c r="W298" s="160"/>
      <c r="X298" s="80">
        <f t="shared" si="161"/>
        <v>0</v>
      </c>
      <c r="Y298" s="149"/>
      <c r="Z298" s="160"/>
      <c r="AA298" s="80">
        <f t="shared" si="162"/>
        <v>0</v>
      </c>
      <c r="AB298" s="149"/>
      <c r="AC298" s="160"/>
      <c r="AD298" s="80">
        <f t="shared" si="163"/>
        <v>0</v>
      </c>
      <c r="AE298" s="149"/>
      <c r="AF298" s="160"/>
      <c r="AG298" s="80">
        <f t="shared" si="164"/>
        <v>0</v>
      </c>
      <c r="AH298" s="149"/>
      <c r="AI298" s="160"/>
      <c r="AJ298" s="80">
        <f t="shared" si="165"/>
        <v>0</v>
      </c>
      <c r="AK298" s="149"/>
      <c r="AL298" s="160"/>
      <c r="AM298" s="80">
        <f t="shared" si="166"/>
        <v>0</v>
      </c>
      <c r="AN298" s="149"/>
      <c r="AO298" s="160"/>
      <c r="AP298" s="80">
        <f t="shared" si="167"/>
        <v>0</v>
      </c>
      <c r="AQ298" s="149"/>
      <c r="AR298" s="160"/>
      <c r="AS298" s="80">
        <f t="shared" si="168"/>
        <v>0</v>
      </c>
      <c r="AT298" s="149"/>
      <c r="AU298" s="160"/>
      <c r="AV298" s="80">
        <f t="shared" si="169"/>
        <v>0</v>
      </c>
      <c r="AW298" s="149"/>
      <c r="AX298" s="160"/>
      <c r="AY298" s="80">
        <f t="shared" si="170"/>
        <v>0</v>
      </c>
      <c r="AZ298" s="149"/>
      <c r="BA298" s="160"/>
      <c r="BB298" s="80">
        <f t="shared" si="171"/>
        <v>0</v>
      </c>
      <c r="BC298" s="149"/>
      <c r="BD298" s="160"/>
      <c r="BE298" s="80">
        <f t="shared" si="172"/>
        <v>0</v>
      </c>
      <c r="BF298" s="149"/>
      <c r="BG298" s="160"/>
      <c r="BH298" s="80">
        <f t="shared" si="173"/>
        <v>0</v>
      </c>
      <c r="BI298" s="149"/>
      <c r="BJ298" s="160"/>
      <c r="BK298" s="80">
        <f t="shared" si="174"/>
        <v>0</v>
      </c>
      <c r="BL298" s="149"/>
      <c r="BM298" s="160"/>
      <c r="BN298" s="80">
        <f t="shared" si="175"/>
        <v>0</v>
      </c>
      <c r="BO298" s="149"/>
      <c r="BP298" s="160"/>
      <c r="BQ298" s="80">
        <f t="shared" si="176"/>
        <v>0</v>
      </c>
      <c r="BR298" s="149"/>
      <c r="BS298" s="160"/>
      <c r="BT298" s="80">
        <f t="shared" si="177"/>
        <v>0</v>
      </c>
      <c r="BU298" s="149"/>
      <c r="BV298" s="160"/>
      <c r="BW298" s="80">
        <f t="shared" si="178"/>
        <v>0</v>
      </c>
      <c r="BX298" s="149"/>
      <c r="BY298" s="160"/>
      <c r="BZ298" s="80">
        <f t="shared" si="179"/>
        <v>0</v>
      </c>
      <c r="CA298" s="149"/>
      <c r="CB298" s="160"/>
      <c r="CC298" s="80">
        <f t="shared" si="180"/>
        <v>0</v>
      </c>
      <c r="CD298" s="149"/>
      <c r="CE298" s="160"/>
      <c r="CF298" s="80">
        <f t="shared" si="181"/>
        <v>0</v>
      </c>
      <c r="CG298" s="149"/>
      <c r="CH298" s="160"/>
      <c r="CI298" s="80">
        <f t="shared" si="182"/>
        <v>0</v>
      </c>
      <c r="CJ298" s="149"/>
      <c r="CK298" s="160"/>
      <c r="CL298" s="80">
        <f t="shared" si="183"/>
        <v>0</v>
      </c>
      <c r="CM298" s="149"/>
      <c r="CN298" s="160"/>
      <c r="CO298" s="80">
        <f t="shared" si="184"/>
        <v>0</v>
      </c>
      <c r="CP298" s="149"/>
      <c r="CQ298" s="160"/>
      <c r="CR298" s="80">
        <f t="shared" si="185"/>
        <v>0</v>
      </c>
      <c r="CS298" s="149"/>
      <c r="CT298" s="160"/>
      <c r="CU298" s="80">
        <f t="shared" si="186"/>
        <v>0</v>
      </c>
    </row>
    <row r="299" spans="1:99" ht="13.5" hidden="1" customHeight="1">
      <c r="A299" s="1">
        <f t="shared" si="187"/>
        <v>33</v>
      </c>
      <c r="B299" s="221"/>
      <c r="C299" s="84" t="e">
        <f t="shared" si="158"/>
        <v>#N/A</v>
      </c>
      <c r="D299" s="107"/>
      <c r="E299" s="97"/>
      <c r="F299" s="147"/>
      <c r="G299" s="113"/>
      <c r="H299" s="110"/>
      <c r="I299" s="85"/>
      <c r="J299" s="224"/>
      <c r="K299" s="86"/>
      <c r="L299" s="86"/>
      <c r="M299" s="86"/>
      <c r="N299" s="86"/>
      <c r="O299" s="86"/>
      <c r="P299" s="147"/>
      <c r="Q299" s="101"/>
      <c r="R299" s="87">
        <f t="shared" si="159"/>
        <v>0</v>
      </c>
      <c r="S299" s="147"/>
      <c r="T299" s="101"/>
      <c r="U299" s="87">
        <f t="shared" si="160"/>
        <v>0</v>
      </c>
      <c r="V299" s="147"/>
      <c r="W299" s="101"/>
      <c r="X299" s="87">
        <f t="shared" si="161"/>
        <v>0</v>
      </c>
      <c r="Y299" s="147"/>
      <c r="Z299" s="101"/>
      <c r="AA299" s="87">
        <f t="shared" si="162"/>
        <v>0</v>
      </c>
      <c r="AB299" s="147"/>
      <c r="AC299" s="101"/>
      <c r="AD299" s="87">
        <f t="shared" si="163"/>
        <v>0</v>
      </c>
      <c r="AE299" s="147"/>
      <c r="AF299" s="101"/>
      <c r="AG299" s="87">
        <f t="shared" si="164"/>
        <v>0</v>
      </c>
      <c r="AH299" s="147"/>
      <c r="AI299" s="101"/>
      <c r="AJ299" s="87">
        <f t="shared" si="165"/>
        <v>0</v>
      </c>
      <c r="AK299" s="147"/>
      <c r="AL299" s="101"/>
      <c r="AM299" s="87">
        <f t="shared" si="166"/>
        <v>0</v>
      </c>
      <c r="AN299" s="147"/>
      <c r="AO299" s="101"/>
      <c r="AP299" s="87">
        <f t="shared" si="167"/>
        <v>0</v>
      </c>
      <c r="AQ299" s="147"/>
      <c r="AR299" s="101"/>
      <c r="AS299" s="87">
        <f t="shared" si="168"/>
        <v>0</v>
      </c>
      <c r="AT299" s="147"/>
      <c r="AU299" s="101"/>
      <c r="AV299" s="87">
        <f t="shared" si="169"/>
        <v>0</v>
      </c>
      <c r="AW299" s="147"/>
      <c r="AX299" s="101"/>
      <c r="AY299" s="87">
        <f t="shared" si="170"/>
        <v>0</v>
      </c>
      <c r="AZ299" s="147"/>
      <c r="BA299" s="101"/>
      <c r="BB299" s="87">
        <f t="shared" si="171"/>
        <v>0</v>
      </c>
      <c r="BC299" s="147"/>
      <c r="BD299" s="101"/>
      <c r="BE299" s="87">
        <f t="shared" si="172"/>
        <v>0</v>
      </c>
      <c r="BF299" s="147"/>
      <c r="BG299" s="101"/>
      <c r="BH299" s="87">
        <f t="shared" si="173"/>
        <v>0</v>
      </c>
      <c r="BI299" s="147"/>
      <c r="BJ299" s="101"/>
      <c r="BK299" s="87">
        <f t="shared" si="174"/>
        <v>0</v>
      </c>
      <c r="BL299" s="147"/>
      <c r="BM299" s="101"/>
      <c r="BN299" s="87">
        <f t="shared" si="175"/>
        <v>0</v>
      </c>
      <c r="BO299" s="147"/>
      <c r="BP299" s="101"/>
      <c r="BQ299" s="87">
        <f t="shared" si="176"/>
        <v>0</v>
      </c>
      <c r="BR299" s="147"/>
      <c r="BS299" s="101"/>
      <c r="BT299" s="87">
        <f t="shared" si="177"/>
        <v>0</v>
      </c>
      <c r="BU299" s="147"/>
      <c r="BV299" s="101"/>
      <c r="BW299" s="87">
        <f t="shared" si="178"/>
        <v>0</v>
      </c>
      <c r="BX299" s="147"/>
      <c r="BY299" s="101"/>
      <c r="BZ299" s="87">
        <f t="shared" si="179"/>
        <v>0</v>
      </c>
      <c r="CA299" s="147"/>
      <c r="CB299" s="101"/>
      <c r="CC299" s="87">
        <f t="shared" si="180"/>
        <v>0</v>
      </c>
      <c r="CD299" s="147"/>
      <c r="CE299" s="101"/>
      <c r="CF299" s="87">
        <f t="shared" si="181"/>
        <v>0</v>
      </c>
      <c r="CG299" s="147"/>
      <c r="CH299" s="101"/>
      <c r="CI299" s="87">
        <f t="shared" si="182"/>
        <v>0</v>
      </c>
      <c r="CJ299" s="147"/>
      <c r="CK299" s="101"/>
      <c r="CL299" s="87">
        <f t="shared" si="183"/>
        <v>0</v>
      </c>
      <c r="CM299" s="147"/>
      <c r="CN299" s="101"/>
      <c r="CO299" s="87">
        <f t="shared" si="184"/>
        <v>0</v>
      </c>
      <c r="CP299" s="147"/>
      <c r="CQ299" s="101"/>
      <c r="CR299" s="87">
        <f t="shared" si="185"/>
        <v>0</v>
      </c>
      <c r="CS299" s="147"/>
      <c r="CT299" s="101"/>
      <c r="CU299" s="87">
        <f t="shared" si="186"/>
        <v>0</v>
      </c>
    </row>
    <row r="300" spans="1:99" ht="12.75" hidden="1" customHeight="1">
      <c r="A300" s="1">
        <f t="shared" si="187"/>
        <v>34</v>
      </c>
      <c r="B300" s="219">
        <v>34</v>
      </c>
      <c r="C300" s="81" t="e">
        <f t="shared" si="158"/>
        <v>#N/A</v>
      </c>
      <c r="D300" s="117"/>
      <c r="E300" s="96"/>
      <c r="F300" s="154"/>
      <c r="G300" s="112"/>
      <c r="H300" s="109"/>
      <c r="I300" s="82"/>
      <c r="J300" s="227"/>
      <c r="P300" s="154"/>
      <c r="Q300" s="167"/>
      <c r="R300" s="83">
        <f t="shared" si="159"/>
        <v>0</v>
      </c>
      <c r="S300" s="154"/>
      <c r="T300" s="167"/>
      <c r="U300" s="83">
        <f t="shared" si="160"/>
        <v>0</v>
      </c>
      <c r="V300" s="154"/>
      <c r="W300" s="167"/>
      <c r="X300" s="83">
        <f t="shared" si="161"/>
        <v>0</v>
      </c>
      <c r="Y300" s="154"/>
      <c r="Z300" s="167"/>
      <c r="AA300" s="83">
        <f t="shared" si="162"/>
        <v>0</v>
      </c>
      <c r="AB300" s="154"/>
      <c r="AC300" s="167"/>
      <c r="AD300" s="83">
        <f t="shared" si="163"/>
        <v>0</v>
      </c>
      <c r="AE300" s="154"/>
      <c r="AF300" s="167"/>
      <c r="AG300" s="83">
        <f t="shared" si="164"/>
        <v>0</v>
      </c>
      <c r="AH300" s="154"/>
      <c r="AI300" s="167"/>
      <c r="AJ300" s="83">
        <f t="shared" si="165"/>
        <v>0</v>
      </c>
      <c r="AK300" s="154"/>
      <c r="AL300" s="167"/>
      <c r="AM300" s="83">
        <f t="shared" si="166"/>
        <v>0</v>
      </c>
      <c r="AN300" s="154"/>
      <c r="AO300" s="167"/>
      <c r="AP300" s="83">
        <f t="shared" si="167"/>
        <v>0</v>
      </c>
      <c r="AQ300" s="154"/>
      <c r="AR300" s="167"/>
      <c r="AS300" s="83">
        <f t="shared" si="168"/>
        <v>0</v>
      </c>
      <c r="AT300" s="154"/>
      <c r="AU300" s="167"/>
      <c r="AV300" s="83">
        <f t="shared" si="169"/>
        <v>0</v>
      </c>
      <c r="AW300" s="154"/>
      <c r="AX300" s="167"/>
      <c r="AY300" s="83">
        <f t="shared" si="170"/>
        <v>0</v>
      </c>
      <c r="AZ300" s="154"/>
      <c r="BA300" s="167"/>
      <c r="BB300" s="83">
        <f t="shared" si="171"/>
        <v>0</v>
      </c>
      <c r="BC300" s="154"/>
      <c r="BD300" s="167"/>
      <c r="BE300" s="83">
        <f t="shared" si="172"/>
        <v>0</v>
      </c>
      <c r="BF300" s="154"/>
      <c r="BG300" s="167"/>
      <c r="BH300" s="83">
        <f t="shared" si="173"/>
        <v>0</v>
      </c>
      <c r="BI300" s="154"/>
      <c r="BJ300" s="167"/>
      <c r="BK300" s="83">
        <f t="shared" si="174"/>
        <v>0</v>
      </c>
      <c r="BL300" s="154"/>
      <c r="BM300" s="167"/>
      <c r="BN300" s="83">
        <f t="shared" si="175"/>
        <v>0</v>
      </c>
      <c r="BO300" s="154"/>
      <c r="BP300" s="167"/>
      <c r="BQ300" s="83">
        <f t="shared" si="176"/>
        <v>0</v>
      </c>
      <c r="BR300" s="154"/>
      <c r="BS300" s="167"/>
      <c r="BT300" s="83">
        <f t="shared" si="177"/>
        <v>0</v>
      </c>
      <c r="BU300" s="154"/>
      <c r="BV300" s="167"/>
      <c r="BW300" s="83">
        <f t="shared" si="178"/>
        <v>0</v>
      </c>
      <c r="BX300" s="154"/>
      <c r="BY300" s="167"/>
      <c r="BZ300" s="83">
        <f t="shared" si="179"/>
        <v>0</v>
      </c>
      <c r="CA300" s="154"/>
      <c r="CB300" s="167"/>
      <c r="CC300" s="83">
        <f t="shared" si="180"/>
        <v>0</v>
      </c>
      <c r="CD300" s="154"/>
      <c r="CE300" s="167"/>
      <c r="CF300" s="83">
        <f t="shared" si="181"/>
        <v>0</v>
      </c>
      <c r="CG300" s="154"/>
      <c r="CH300" s="167"/>
      <c r="CI300" s="83">
        <f t="shared" si="182"/>
        <v>0</v>
      </c>
      <c r="CJ300" s="154"/>
      <c r="CK300" s="167"/>
      <c r="CL300" s="83">
        <f t="shared" si="183"/>
        <v>0</v>
      </c>
      <c r="CM300" s="154"/>
      <c r="CN300" s="167"/>
      <c r="CO300" s="83">
        <f t="shared" si="184"/>
        <v>0</v>
      </c>
      <c r="CP300" s="154"/>
      <c r="CQ300" s="167"/>
      <c r="CR300" s="83">
        <f t="shared" si="185"/>
        <v>0</v>
      </c>
      <c r="CS300" s="154"/>
      <c r="CT300" s="167"/>
      <c r="CU300" s="83">
        <f t="shared" si="186"/>
        <v>0</v>
      </c>
    </row>
    <row r="301" spans="1:99" ht="12.75" hidden="1" customHeight="1">
      <c r="A301" s="1">
        <f t="shared" si="187"/>
        <v>34</v>
      </c>
      <c r="B301" s="220"/>
      <c r="C301" s="79" t="e">
        <f t="shared" si="158"/>
        <v>#N/A</v>
      </c>
      <c r="E301" s="95"/>
      <c r="F301" s="149"/>
      <c r="G301" s="111"/>
      <c r="H301" s="108"/>
      <c r="J301" s="223"/>
      <c r="P301" s="149"/>
      <c r="Q301" s="160"/>
      <c r="R301" s="80">
        <f t="shared" si="159"/>
        <v>0</v>
      </c>
      <c r="S301" s="149"/>
      <c r="T301" s="160"/>
      <c r="U301" s="80">
        <f t="shared" si="160"/>
        <v>0</v>
      </c>
      <c r="V301" s="149"/>
      <c r="W301" s="160"/>
      <c r="X301" s="80">
        <f t="shared" si="161"/>
        <v>0</v>
      </c>
      <c r="Y301" s="149"/>
      <c r="Z301" s="160"/>
      <c r="AA301" s="80">
        <f t="shared" si="162"/>
        <v>0</v>
      </c>
      <c r="AB301" s="149"/>
      <c r="AC301" s="160"/>
      <c r="AD301" s="80">
        <f t="shared" si="163"/>
        <v>0</v>
      </c>
      <c r="AE301" s="149"/>
      <c r="AF301" s="160"/>
      <c r="AG301" s="80">
        <f t="shared" si="164"/>
        <v>0</v>
      </c>
      <c r="AH301" s="149"/>
      <c r="AI301" s="160"/>
      <c r="AJ301" s="80">
        <f t="shared" si="165"/>
        <v>0</v>
      </c>
      <c r="AK301" s="149"/>
      <c r="AL301" s="160"/>
      <c r="AM301" s="80">
        <f t="shared" si="166"/>
        <v>0</v>
      </c>
      <c r="AN301" s="149"/>
      <c r="AO301" s="160"/>
      <c r="AP301" s="80">
        <f t="shared" si="167"/>
        <v>0</v>
      </c>
      <c r="AQ301" s="149"/>
      <c r="AR301" s="160"/>
      <c r="AS301" s="80">
        <f t="shared" si="168"/>
        <v>0</v>
      </c>
      <c r="AT301" s="149"/>
      <c r="AU301" s="160"/>
      <c r="AV301" s="80">
        <f t="shared" si="169"/>
        <v>0</v>
      </c>
      <c r="AW301" s="149"/>
      <c r="AX301" s="160"/>
      <c r="AY301" s="80">
        <f t="shared" si="170"/>
        <v>0</v>
      </c>
      <c r="AZ301" s="149"/>
      <c r="BA301" s="160"/>
      <c r="BB301" s="80">
        <f t="shared" si="171"/>
        <v>0</v>
      </c>
      <c r="BC301" s="149"/>
      <c r="BD301" s="160"/>
      <c r="BE301" s="80">
        <f t="shared" si="172"/>
        <v>0</v>
      </c>
      <c r="BF301" s="149"/>
      <c r="BG301" s="160"/>
      <c r="BH301" s="80">
        <f t="shared" si="173"/>
        <v>0</v>
      </c>
      <c r="BI301" s="149"/>
      <c r="BJ301" s="160"/>
      <c r="BK301" s="80">
        <f t="shared" si="174"/>
        <v>0</v>
      </c>
      <c r="BL301" s="149"/>
      <c r="BM301" s="160"/>
      <c r="BN301" s="80">
        <f t="shared" si="175"/>
        <v>0</v>
      </c>
      <c r="BO301" s="149"/>
      <c r="BP301" s="160"/>
      <c r="BQ301" s="80">
        <f t="shared" si="176"/>
        <v>0</v>
      </c>
      <c r="BR301" s="149"/>
      <c r="BS301" s="160"/>
      <c r="BT301" s="80">
        <f t="shared" si="177"/>
        <v>0</v>
      </c>
      <c r="BU301" s="149"/>
      <c r="BV301" s="160"/>
      <c r="BW301" s="80">
        <f t="shared" si="178"/>
        <v>0</v>
      </c>
      <c r="BX301" s="149"/>
      <c r="BY301" s="160"/>
      <c r="BZ301" s="80">
        <f t="shared" si="179"/>
        <v>0</v>
      </c>
      <c r="CA301" s="149"/>
      <c r="CB301" s="160"/>
      <c r="CC301" s="80">
        <f t="shared" si="180"/>
        <v>0</v>
      </c>
      <c r="CD301" s="149"/>
      <c r="CE301" s="160"/>
      <c r="CF301" s="80">
        <f t="shared" si="181"/>
        <v>0</v>
      </c>
      <c r="CG301" s="149"/>
      <c r="CH301" s="160"/>
      <c r="CI301" s="80">
        <f t="shared" si="182"/>
        <v>0</v>
      </c>
      <c r="CJ301" s="149"/>
      <c r="CK301" s="160"/>
      <c r="CL301" s="80">
        <f t="shared" si="183"/>
        <v>0</v>
      </c>
      <c r="CM301" s="149"/>
      <c r="CN301" s="160"/>
      <c r="CO301" s="80">
        <f t="shared" si="184"/>
        <v>0</v>
      </c>
      <c r="CP301" s="149"/>
      <c r="CQ301" s="160"/>
      <c r="CR301" s="80">
        <f t="shared" si="185"/>
        <v>0</v>
      </c>
      <c r="CS301" s="149"/>
      <c r="CT301" s="160"/>
      <c r="CU301" s="80">
        <f t="shared" si="186"/>
        <v>0</v>
      </c>
    </row>
    <row r="302" spans="1:99" ht="12.75" hidden="1" customHeight="1">
      <c r="A302" s="1">
        <f t="shared" si="187"/>
        <v>34</v>
      </c>
      <c r="B302" s="220"/>
      <c r="C302" s="81" t="e">
        <f t="shared" si="158"/>
        <v>#N/A</v>
      </c>
      <c r="D302" s="106"/>
      <c r="E302" s="96"/>
      <c r="F302" s="154"/>
      <c r="G302" s="112"/>
      <c r="H302" s="109"/>
      <c r="I302" s="82"/>
      <c r="J302" s="223"/>
      <c r="P302" s="154"/>
      <c r="Q302" s="167"/>
      <c r="R302" s="83">
        <f t="shared" si="159"/>
        <v>0</v>
      </c>
      <c r="S302" s="154"/>
      <c r="T302" s="167"/>
      <c r="U302" s="83">
        <f t="shared" si="160"/>
        <v>0</v>
      </c>
      <c r="V302" s="154"/>
      <c r="W302" s="167"/>
      <c r="X302" s="83">
        <f t="shared" si="161"/>
        <v>0</v>
      </c>
      <c r="Y302" s="154"/>
      <c r="Z302" s="167"/>
      <c r="AA302" s="83">
        <f t="shared" si="162"/>
        <v>0</v>
      </c>
      <c r="AB302" s="154"/>
      <c r="AC302" s="167"/>
      <c r="AD302" s="83">
        <f t="shared" si="163"/>
        <v>0</v>
      </c>
      <c r="AE302" s="154"/>
      <c r="AF302" s="167"/>
      <c r="AG302" s="83">
        <f t="shared" si="164"/>
        <v>0</v>
      </c>
      <c r="AH302" s="154"/>
      <c r="AI302" s="167"/>
      <c r="AJ302" s="83">
        <f t="shared" si="165"/>
        <v>0</v>
      </c>
      <c r="AK302" s="154"/>
      <c r="AL302" s="167"/>
      <c r="AM302" s="83">
        <f t="shared" si="166"/>
        <v>0</v>
      </c>
      <c r="AN302" s="154"/>
      <c r="AO302" s="167"/>
      <c r="AP302" s="83">
        <f t="shared" si="167"/>
        <v>0</v>
      </c>
      <c r="AQ302" s="154"/>
      <c r="AR302" s="167"/>
      <c r="AS302" s="83">
        <f t="shared" si="168"/>
        <v>0</v>
      </c>
      <c r="AT302" s="154"/>
      <c r="AU302" s="167"/>
      <c r="AV302" s="83">
        <f t="shared" si="169"/>
        <v>0</v>
      </c>
      <c r="AW302" s="154"/>
      <c r="AX302" s="167"/>
      <c r="AY302" s="83">
        <f t="shared" si="170"/>
        <v>0</v>
      </c>
      <c r="AZ302" s="154"/>
      <c r="BA302" s="167"/>
      <c r="BB302" s="83">
        <f t="shared" si="171"/>
        <v>0</v>
      </c>
      <c r="BC302" s="154"/>
      <c r="BD302" s="167"/>
      <c r="BE302" s="83">
        <f t="shared" si="172"/>
        <v>0</v>
      </c>
      <c r="BF302" s="154"/>
      <c r="BG302" s="167"/>
      <c r="BH302" s="83">
        <f t="shared" si="173"/>
        <v>0</v>
      </c>
      <c r="BI302" s="154"/>
      <c r="BJ302" s="167"/>
      <c r="BK302" s="83">
        <f t="shared" si="174"/>
        <v>0</v>
      </c>
      <c r="BL302" s="154"/>
      <c r="BM302" s="167"/>
      <c r="BN302" s="83">
        <f t="shared" si="175"/>
        <v>0</v>
      </c>
      <c r="BO302" s="154"/>
      <c r="BP302" s="167"/>
      <c r="BQ302" s="83">
        <f t="shared" si="176"/>
        <v>0</v>
      </c>
      <c r="BR302" s="154"/>
      <c r="BS302" s="167"/>
      <c r="BT302" s="83">
        <f t="shared" si="177"/>
        <v>0</v>
      </c>
      <c r="BU302" s="154"/>
      <c r="BV302" s="167"/>
      <c r="BW302" s="83">
        <f t="shared" si="178"/>
        <v>0</v>
      </c>
      <c r="BX302" s="154"/>
      <c r="BY302" s="167"/>
      <c r="BZ302" s="83">
        <f t="shared" si="179"/>
        <v>0</v>
      </c>
      <c r="CA302" s="154"/>
      <c r="CB302" s="167"/>
      <c r="CC302" s="83">
        <f t="shared" si="180"/>
        <v>0</v>
      </c>
      <c r="CD302" s="154"/>
      <c r="CE302" s="167"/>
      <c r="CF302" s="83">
        <f t="shared" si="181"/>
        <v>0</v>
      </c>
      <c r="CG302" s="154"/>
      <c r="CH302" s="167"/>
      <c r="CI302" s="83">
        <f t="shared" si="182"/>
        <v>0</v>
      </c>
      <c r="CJ302" s="154"/>
      <c r="CK302" s="167"/>
      <c r="CL302" s="83">
        <f t="shared" si="183"/>
        <v>0</v>
      </c>
      <c r="CM302" s="154"/>
      <c r="CN302" s="167"/>
      <c r="CO302" s="83">
        <f t="shared" si="184"/>
        <v>0</v>
      </c>
      <c r="CP302" s="154"/>
      <c r="CQ302" s="167"/>
      <c r="CR302" s="83">
        <f t="shared" si="185"/>
        <v>0</v>
      </c>
      <c r="CS302" s="154"/>
      <c r="CT302" s="167"/>
      <c r="CU302" s="83">
        <f t="shared" si="186"/>
        <v>0</v>
      </c>
    </row>
    <row r="303" spans="1:99" ht="12.75" hidden="1" customHeight="1">
      <c r="A303" s="1">
        <f t="shared" si="187"/>
        <v>34</v>
      </c>
      <c r="B303" s="220"/>
      <c r="C303" s="79" t="e">
        <f t="shared" si="158"/>
        <v>#N/A</v>
      </c>
      <c r="E303" s="95"/>
      <c r="F303" s="149"/>
      <c r="G303" s="111"/>
      <c r="H303" s="108"/>
      <c r="J303" s="223"/>
      <c r="P303" s="149"/>
      <c r="Q303" s="160"/>
      <c r="R303" s="80">
        <f t="shared" si="159"/>
        <v>0</v>
      </c>
      <c r="S303" s="149"/>
      <c r="T303" s="160"/>
      <c r="U303" s="80">
        <f t="shared" si="160"/>
        <v>0</v>
      </c>
      <c r="V303" s="149"/>
      <c r="W303" s="160"/>
      <c r="X303" s="80">
        <f t="shared" si="161"/>
        <v>0</v>
      </c>
      <c r="Y303" s="149"/>
      <c r="Z303" s="160"/>
      <c r="AA303" s="80">
        <f t="shared" si="162"/>
        <v>0</v>
      </c>
      <c r="AB303" s="149"/>
      <c r="AC303" s="160"/>
      <c r="AD303" s="80">
        <f t="shared" si="163"/>
        <v>0</v>
      </c>
      <c r="AE303" s="149"/>
      <c r="AF303" s="160"/>
      <c r="AG303" s="80">
        <f t="shared" si="164"/>
        <v>0</v>
      </c>
      <c r="AH303" s="149"/>
      <c r="AI303" s="160"/>
      <c r="AJ303" s="80">
        <f t="shared" si="165"/>
        <v>0</v>
      </c>
      <c r="AK303" s="149"/>
      <c r="AL303" s="160"/>
      <c r="AM303" s="80">
        <f t="shared" si="166"/>
        <v>0</v>
      </c>
      <c r="AN303" s="149"/>
      <c r="AO303" s="160"/>
      <c r="AP303" s="80">
        <f t="shared" si="167"/>
        <v>0</v>
      </c>
      <c r="AQ303" s="149"/>
      <c r="AR303" s="160"/>
      <c r="AS303" s="80">
        <f t="shared" si="168"/>
        <v>0</v>
      </c>
      <c r="AT303" s="149"/>
      <c r="AU303" s="160"/>
      <c r="AV303" s="80">
        <f t="shared" si="169"/>
        <v>0</v>
      </c>
      <c r="AW303" s="149"/>
      <c r="AX303" s="160"/>
      <c r="AY303" s="80">
        <f t="shared" si="170"/>
        <v>0</v>
      </c>
      <c r="AZ303" s="149"/>
      <c r="BA303" s="160"/>
      <c r="BB303" s="80">
        <f t="shared" si="171"/>
        <v>0</v>
      </c>
      <c r="BC303" s="149"/>
      <c r="BD303" s="160"/>
      <c r="BE303" s="80">
        <f t="shared" si="172"/>
        <v>0</v>
      </c>
      <c r="BF303" s="149"/>
      <c r="BG303" s="160"/>
      <c r="BH303" s="80">
        <f t="shared" si="173"/>
        <v>0</v>
      </c>
      <c r="BI303" s="149"/>
      <c r="BJ303" s="160"/>
      <c r="BK303" s="80">
        <f t="shared" si="174"/>
        <v>0</v>
      </c>
      <c r="BL303" s="149"/>
      <c r="BM303" s="160"/>
      <c r="BN303" s="80">
        <f t="shared" si="175"/>
        <v>0</v>
      </c>
      <c r="BO303" s="149"/>
      <c r="BP303" s="160"/>
      <c r="BQ303" s="80">
        <f t="shared" si="176"/>
        <v>0</v>
      </c>
      <c r="BR303" s="149"/>
      <c r="BS303" s="160"/>
      <c r="BT303" s="80">
        <f t="shared" si="177"/>
        <v>0</v>
      </c>
      <c r="BU303" s="149"/>
      <c r="BV303" s="160"/>
      <c r="BW303" s="80">
        <f t="shared" si="178"/>
        <v>0</v>
      </c>
      <c r="BX303" s="149"/>
      <c r="BY303" s="160"/>
      <c r="BZ303" s="80">
        <f t="shared" si="179"/>
        <v>0</v>
      </c>
      <c r="CA303" s="149"/>
      <c r="CB303" s="160"/>
      <c r="CC303" s="80">
        <f t="shared" si="180"/>
        <v>0</v>
      </c>
      <c r="CD303" s="149"/>
      <c r="CE303" s="160"/>
      <c r="CF303" s="80">
        <f t="shared" si="181"/>
        <v>0</v>
      </c>
      <c r="CG303" s="149"/>
      <c r="CH303" s="160"/>
      <c r="CI303" s="80">
        <f t="shared" si="182"/>
        <v>0</v>
      </c>
      <c r="CJ303" s="149"/>
      <c r="CK303" s="160"/>
      <c r="CL303" s="80">
        <f t="shared" si="183"/>
        <v>0</v>
      </c>
      <c r="CM303" s="149"/>
      <c r="CN303" s="160"/>
      <c r="CO303" s="80">
        <f t="shared" si="184"/>
        <v>0</v>
      </c>
      <c r="CP303" s="149"/>
      <c r="CQ303" s="160"/>
      <c r="CR303" s="80">
        <f t="shared" si="185"/>
        <v>0</v>
      </c>
      <c r="CS303" s="149"/>
      <c r="CT303" s="160"/>
      <c r="CU303" s="80">
        <f t="shared" si="186"/>
        <v>0</v>
      </c>
    </row>
    <row r="304" spans="1:99" ht="12.75" hidden="1" customHeight="1">
      <c r="A304" s="1">
        <f t="shared" si="187"/>
        <v>34</v>
      </c>
      <c r="B304" s="220"/>
      <c r="C304" s="81" t="e">
        <f t="shared" si="158"/>
        <v>#N/A</v>
      </c>
      <c r="D304" s="106"/>
      <c r="E304" s="96"/>
      <c r="F304" s="154"/>
      <c r="G304" s="112"/>
      <c r="H304" s="109"/>
      <c r="I304" s="82"/>
      <c r="J304" s="223"/>
      <c r="P304" s="154"/>
      <c r="Q304" s="167"/>
      <c r="R304" s="83">
        <f t="shared" si="159"/>
        <v>0</v>
      </c>
      <c r="S304" s="154"/>
      <c r="T304" s="167"/>
      <c r="U304" s="83">
        <f t="shared" si="160"/>
        <v>0</v>
      </c>
      <c r="V304" s="154"/>
      <c r="W304" s="167"/>
      <c r="X304" s="83">
        <f t="shared" si="161"/>
        <v>0</v>
      </c>
      <c r="Y304" s="154"/>
      <c r="Z304" s="167"/>
      <c r="AA304" s="83">
        <f t="shared" si="162"/>
        <v>0</v>
      </c>
      <c r="AB304" s="154"/>
      <c r="AC304" s="167"/>
      <c r="AD304" s="83">
        <f t="shared" si="163"/>
        <v>0</v>
      </c>
      <c r="AE304" s="154"/>
      <c r="AF304" s="167"/>
      <c r="AG304" s="83">
        <f t="shared" si="164"/>
        <v>0</v>
      </c>
      <c r="AH304" s="154"/>
      <c r="AI304" s="167"/>
      <c r="AJ304" s="83">
        <f t="shared" si="165"/>
        <v>0</v>
      </c>
      <c r="AK304" s="154"/>
      <c r="AL304" s="167"/>
      <c r="AM304" s="83">
        <f t="shared" si="166"/>
        <v>0</v>
      </c>
      <c r="AN304" s="154"/>
      <c r="AO304" s="167"/>
      <c r="AP304" s="83">
        <f t="shared" si="167"/>
        <v>0</v>
      </c>
      <c r="AQ304" s="154"/>
      <c r="AR304" s="167"/>
      <c r="AS304" s="83">
        <f t="shared" si="168"/>
        <v>0</v>
      </c>
      <c r="AT304" s="154"/>
      <c r="AU304" s="167"/>
      <c r="AV304" s="83">
        <f t="shared" si="169"/>
        <v>0</v>
      </c>
      <c r="AW304" s="154"/>
      <c r="AX304" s="167"/>
      <c r="AY304" s="83">
        <f t="shared" si="170"/>
        <v>0</v>
      </c>
      <c r="AZ304" s="154"/>
      <c r="BA304" s="167"/>
      <c r="BB304" s="83">
        <f t="shared" si="171"/>
        <v>0</v>
      </c>
      <c r="BC304" s="154"/>
      <c r="BD304" s="167"/>
      <c r="BE304" s="83">
        <f t="shared" si="172"/>
        <v>0</v>
      </c>
      <c r="BF304" s="154"/>
      <c r="BG304" s="167"/>
      <c r="BH304" s="83">
        <f t="shared" si="173"/>
        <v>0</v>
      </c>
      <c r="BI304" s="154"/>
      <c r="BJ304" s="167"/>
      <c r="BK304" s="83">
        <f t="shared" si="174"/>
        <v>0</v>
      </c>
      <c r="BL304" s="154"/>
      <c r="BM304" s="167"/>
      <c r="BN304" s="83">
        <f t="shared" si="175"/>
        <v>0</v>
      </c>
      <c r="BO304" s="154"/>
      <c r="BP304" s="167"/>
      <c r="BQ304" s="83">
        <f t="shared" si="176"/>
        <v>0</v>
      </c>
      <c r="BR304" s="154"/>
      <c r="BS304" s="167"/>
      <c r="BT304" s="83">
        <f t="shared" si="177"/>
        <v>0</v>
      </c>
      <c r="BU304" s="154"/>
      <c r="BV304" s="167"/>
      <c r="BW304" s="83">
        <f t="shared" si="178"/>
        <v>0</v>
      </c>
      <c r="BX304" s="154"/>
      <c r="BY304" s="167"/>
      <c r="BZ304" s="83">
        <f t="shared" si="179"/>
        <v>0</v>
      </c>
      <c r="CA304" s="154"/>
      <c r="CB304" s="167"/>
      <c r="CC304" s="83">
        <f t="shared" si="180"/>
        <v>0</v>
      </c>
      <c r="CD304" s="154"/>
      <c r="CE304" s="167"/>
      <c r="CF304" s="83">
        <f t="shared" si="181"/>
        <v>0</v>
      </c>
      <c r="CG304" s="154"/>
      <c r="CH304" s="167"/>
      <c r="CI304" s="83">
        <f t="shared" si="182"/>
        <v>0</v>
      </c>
      <c r="CJ304" s="154"/>
      <c r="CK304" s="167"/>
      <c r="CL304" s="83">
        <f t="shared" si="183"/>
        <v>0</v>
      </c>
      <c r="CM304" s="154"/>
      <c r="CN304" s="167"/>
      <c r="CO304" s="83">
        <f t="shared" si="184"/>
        <v>0</v>
      </c>
      <c r="CP304" s="154"/>
      <c r="CQ304" s="167"/>
      <c r="CR304" s="83">
        <f t="shared" si="185"/>
        <v>0</v>
      </c>
      <c r="CS304" s="154"/>
      <c r="CT304" s="167"/>
      <c r="CU304" s="83">
        <f t="shared" si="186"/>
        <v>0</v>
      </c>
    </row>
    <row r="305" spans="1:99" ht="12.75" hidden="1" customHeight="1">
      <c r="A305" s="1">
        <f t="shared" si="187"/>
        <v>34</v>
      </c>
      <c r="B305" s="220"/>
      <c r="C305" s="79" t="e">
        <f t="shared" si="158"/>
        <v>#N/A</v>
      </c>
      <c r="E305" s="95"/>
      <c r="F305" s="149"/>
      <c r="G305" s="111"/>
      <c r="H305" s="108"/>
      <c r="J305" s="223"/>
      <c r="P305" s="149"/>
      <c r="Q305" s="160"/>
      <c r="R305" s="80">
        <f t="shared" si="159"/>
        <v>0</v>
      </c>
      <c r="S305" s="149"/>
      <c r="T305" s="160"/>
      <c r="U305" s="80">
        <f t="shared" si="160"/>
        <v>0</v>
      </c>
      <c r="V305" s="149"/>
      <c r="W305" s="160"/>
      <c r="X305" s="80">
        <f t="shared" si="161"/>
        <v>0</v>
      </c>
      <c r="Y305" s="149"/>
      <c r="Z305" s="160"/>
      <c r="AA305" s="80">
        <f t="shared" si="162"/>
        <v>0</v>
      </c>
      <c r="AB305" s="149"/>
      <c r="AC305" s="160"/>
      <c r="AD305" s="80">
        <f t="shared" si="163"/>
        <v>0</v>
      </c>
      <c r="AE305" s="149"/>
      <c r="AF305" s="160"/>
      <c r="AG305" s="80">
        <f t="shared" si="164"/>
        <v>0</v>
      </c>
      <c r="AH305" s="149"/>
      <c r="AI305" s="160"/>
      <c r="AJ305" s="80">
        <f t="shared" si="165"/>
        <v>0</v>
      </c>
      <c r="AK305" s="149"/>
      <c r="AL305" s="160"/>
      <c r="AM305" s="80">
        <f t="shared" si="166"/>
        <v>0</v>
      </c>
      <c r="AN305" s="149"/>
      <c r="AO305" s="160"/>
      <c r="AP305" s="80">
        <f t="shared" si="167"/>
        <v>0</v>
      </c>
      <c r="AQ305" s="149"/>
      <c r="AR305" s="160"/>
      <c r="AS305" s="80">
        <f t="shared" si="168"/>
        <v>0</v>
      </c>
      <c r="AT305" s="149"/>
      <c r="AU305" s="160"/>
      <c r="AV305" s="80">
        <f t="shared" si="169"/>
        <v>0</v>
      </c>
      <c r="AW305" s="149"/>
      <c r="AX305" s="160"/>
      <c r="AY305" s="80">
        <f t="shared" si="170"/>
        <v>0</v>
      </c>
      <c r="AZ305" s="149"/>
      <c r="BA305" s="160"/>
      <c r="BB305" s="80">
        <f t="shared" si="171"/>
        <v>0</v>
      </c>
      <c r="BC305" s="149"/>
      <c r="BD305" s="160"/>
      <c r="BE305" s="80">
        <f t="shared" si="172"/>
        <v>0</v>
      </c>
      <c r="BF305" s="149"/>
      <c r="BG305" s="160"/>
      <c r="BH305" s="80">
        <f t="shared" si="173"/>
        <v>0</v>
      </c>
      <c r="BI305" s="149"/>
      <c r="BJ305" s="160"/>
      <c r="BK305" s="80">
        <f t="shared" si="174"/>
        <v>0</v>
      </c>
      <c r="BL305" s="149"/>
      <c r="BM305" s="160"/>
      <c r="BN305" s="80">
        <f t="shared" si="175"/>
        <v>0</v>
      </c>
      <c r="BO305" s="149"/>
      <c r="BP305" s="160"/>
      <c r="BQ305" s="80">
        <f t="shared" si="176"/>
        <v>0</v>
      </c>
      <c r="BR305" s="149"/>
      <c r="BS305" s="160"/>
      <c r="BT305" s="80">
        <f t="shared" si="177"/>
        <v>0</v>
      </c>
      <c r="BU305" s="149"/>
      <c r="BV305" s="160"/>
      <c r="BW305" s="80">
        <f t="shared" si="178"/>
        <v>0</v>
      </c>
      <c r="BX305" s="149"/>
      <c r="BY305" s="160"/>
      <c r="BZ305" s="80">
        <f t="shared" si="179"/>
        <v>0</v>
      </c>
      <c r="CA305" s="149"/>
      <c r="CB305" s="160"/>
      <c r="CC305" s="80">
        <f t="shared" si="180"/>
        <v>0</v>
      </c>
      <c r="CD305" s="149"/>
      <c r="CE305" s="160"/>
      <c r="CF305" s="80">
        <f t="shared" si="181"/>
        <v>0</v>
      </c>
      <c r="CG305" s="149"/>
      <c r="CH305" s="160"/>
      <c r="CI305" s="80">
        <f t="shared" si="182"/>
        <v>0</v>
      </c>
      <c r="CJ305" s="149"/>
      <c r="CK305" s="160"/>
      <c r="CL305" s="80">
        <f t="shared" si="183"/>
        <v>0</v>
      </c>
      <c r="CM305" s="149"/>
      <c r="CN305" s="160"/>
      <c r="CO305" s="80">
        <f t="shared" si="184"/>
        <v>0</v>
      </c>
      <c r="CP305" s="149"/>
      <c r="CQ305" s="160"/>
      <c r="CR305" s="80">
        <f t="shared" si="185"/>
        <v>0</v>
      </c>
      <c r="CS305" s="149"/>
      <c r="CT305" s="160"/>
      <c r="CU305" s="80">
        <f t="shared" si="186"/>
        <v>0</v>
      </c>
    </row>
    <row r="306" spans="1:99" ht="12.75" hidden="1" customHeight="1">
      <c r="A306" s="1">
        <f t="shared" si="187"/>
        <v>34</v>
      </c>
      <c r="B306" s="220"/>
      <c r="C306" s="81" t="e">
        <f t="shared" si="158"/>
        <v>#N/A</v>
      </c>
      <c r="D306" s="106"/>
      <c r="E306" s="96"/>
      <c r="F306" s="154"/>
      <c r="G306" s="112"/>
      <c r="H306" s="109"/>
      <c r="I306" s="82"/>
      <c r="J306" s="223"/>
      <c r="P306" s="154"/>
      <c r="Q306" s="167"/>
      <c r="R306" s="83">
        <f t="shared" si="159"/>
        <v>0</v>
      </c>
      <c r="S306" s="154"/>
      <c r="T306" s="167"/>
      <c r="U306" s="83">
        <f t="shared" si="160"/>
        <v>0</v>
      </c>
      <c r="V306" s="154"/>
      <c r="W306" s="167"/>
      <c r="X306" s="83">
        <f t="shared" si="161"/>
        <v>0</v>
      </c>
      <c r="Y306" s="154"/>
      <c r="Z306" s="167"/>
      <c r="AA306" s="83">
        <f t="shared" si="162"/>
        <v>0</v>
      </c>
      <c r="AB306" s="154"/>
      <c r="AC306" s="167"/>
      <c r="AD306" s="83">
        <f t="shared" si="163"/>
        <v>0</v>
      </c>
      <c r="AE306" s="154"/>
      <c r="AF306" s="167"/>
      <c r="AG306" s="83">
        <f t="shared" si="164"/>
        <v>0</v>
      </c>
      <c r="AH306" s="154"/>
      <c r="AI306" s="167"/>
      <c r="AJ306" s="83">
        <f t="shared" si="165"/>
        <v>0</v>
      </c>
      <c r="AK306" s="154"/>
      <c r="AL306" s="167"/>
      <c r="AM306" s="83">
        <f t="shared" si="166"/>
        <v>0</v>
      </c>
      <c r="AN306" s="154"/>
      <c r="AO306" s="167"/>
      <c r="AP306" s="83">
        <f t="shared" si="167"/>
        <v>0</v>
      </c>
      <c r="AQ306" s="154"/>
      <c r="AR306" s="167"/>
      <c r="AS306" s="83">
        <f t="shared" si="168"/>
        <v>0</v>
      </c>
      <c r="AT306" s="154"/>
      <c r="AU306" s="167"/>
      <c r="AV306" s="83">
        <f t="shared" si="169"/>
        <v>0</v>
      </c>
      <c r="AW306" s="154"/>
      <c r="AX306" s="167"/>
      <c r="AY306" s="83">
        <f t="shared" si="170"/>
        <v>0</v>
      </c>
      <c r="AZ306" s="154"/>
      <c r="BA306" s="167"/>
      <c r="BB306" s="83">
        <f t="shared" si="171"/>
        <v>0</v>
      </c>
      <c r="BC306" s="154"/>
      <c r="BD306" s="167"/>
      <c r="BE306" s="83">
        <f t="shared" si="172"/>
        <v>0</v>
      </c>
      <c r="BF306" s="154"/>
      <c r="BG306" s="167"/>
      <c r="BH306" s="83">
        <f t="shared" si="173"/>
        <v>0</v>
      </c>
      <c r="BI306" s="154"/>
      <c r="BJ306" s="167"/>
      <c r="BK306" s="83">
        <f t="shared" si="174"/>
        <v>0</v>
      </c>
      <c r="BL306" s="154"/>
      <c r="BM306" s="167"/>
      <c r="BN306" s="83">
        <f t="shared" si="175"/>
        <v>0</v>
      </c>
      <c r="BO306" s="154"/>
      <c r="BP306" s="167"/>
      <c r="BQ306" s="83">
        <f t="shared" si="176"/>
        <v>0</v>
      </c>
      <c r="BR306" s="154"/>
      <c r="BS306" s="167"/>
      <c r="BT306" s="83">
        <f t="shared" si="177"/>
        <v>0</v>
      </c>
      <c r="BU306" s="154"/>
      <c r="BV306" s="167"/>
      <c r="BW306" s="83">
        <f t="shared" si="178"/>
        <v>0</v>
      </c>
      <c r="BX306" s="154"/>
      <c r="BY306" s="167"/>
      <c r="BZ306" s="83">
        <f t="shared" si="179"/>
        <v>0</v>
      </c>
      <c r="CA306" s="154"/>
      <c r="CB306" s="167"/>
      <c r="CC306" s="83">
        <f t="shared" si="180"/>
        <v>0</v>
      </c>
      <c r="CD306" s="154"/>
      <c r="CE306" s="167"/>
      <c r="CF306" s="83">
        <f t="shared" si="181"/>
        <v>0</v>
      </c>
      <c r="CG306" s="154"/>
      <c r="CH306" s="167"/>
      <c r="CI306" s="83">
        <f t="shared" si="182"/>
        <v>0</v>
      </c>
      <c r="CJ306" s="154"/>
      <c r="CK306" s="167"/>
      <c r="CL306" s="83">
        <f t="shared" si="183"/>
        <v>0</v>
      </c>
      <c r="CM306" s="154"/>
      <c r="CN306" s="167"/>
      <c r="CO306" s="83">
        <f t="shared" si="184"/>
        <v>0</v>
      </c>
      <c r="CP306" s="154"/>
      <c r="CQ306" s="167"/>
      <c r="CR306" s="83">
        <f t="shared" si="185"/>
        <v>0</v>
      </c>
      <c r="CS306" s="154"/>
      <c r="CT306" s="167"/>
      <c r="CU306" s="83">
        <f t="shared" si="186"/>
        <v>0</v>
      </c>
    </row>
    <row r="307" spans="1:99" ht="12.75" hidden="1" customHeight="1">
      <c r="A307" s="1">
        <f t="shared" si="187"/>
        <v>34</v>
      </c>
      <c r="B307" s="220"/>
      <c r="C307" s="79" t="e">
        <f t="shared" si="158"/>
        <v>#N/A</v>
      </c>
      <c r="E307" s="95"/>
      <c r="F307" s="149"/>
      <c r="G307" s="111"/>
      <c r="H307" s="108"/>
      <c r="J307" s="223"/>
      <c r="P307" s="149"/>
      <c r="Q307" s="160"/>
      <c r="R307" s="80">
        <f t="shared" si="159"/>
        <v>0</v>
      </c>
      <c r="S307" s="149"/>
      <c r="T307" s="160"/>
      <c r="U307" s="80">
        <f t="shared" si="160"/>
        <v>0</v>
      </c>
      <c r="V307" s="149"/>
      <c r="W307" s="160"/>
      <c r="X307" s="80">
        <f t="shared" si="161"/>
        <v>0</v>
      </c>
      <c r="Y307" s="149"/>
      <c r="Z307" s="160"/>
      <c r="AA307" s="80">
        <f t="shared" si="162"/>
        <v>0</v>
      </c>
      <c r="AB307" s="149"/>
      <c r="AC307" s="160"/>
      <c r="AD307" s="80">
        <f t="shared" si="163"/>
        <v>0</v>
      </c>
      <c r="AE307" s="149"/>
      <c r="AF307" s="160"/>
      <c r="AG307" s="80">
        <f t="shared" si="164"/>
        <v>0</v>
      </c>
      <c r="AH307" s="149"/>
      <c r="AI307" s="160"/>
      <c r="AJ307" s="80">
        <f t="shared" si="165"/>
        <v>0</v>
      </c>
      <c r="AK307" s="149"/>
      <c r="AL307" s="160"/>
      <c r="AM307" s="80">
        <f t="shared" si="166"/>
        <v>0</v>
      </c>
      <c r="AN307" s="149"/>
      <c r="AO307" s="160"/>
      <c r="AP307" s="80">
        <f t="shared" si="167"/>
        <v>0</v>
      </c>
      <c r="AQ307" s="149"/>
      <c r="AR307" s="160"/>
      <c r="AS307" s="80">
        <f t="shared" si="168"/>
        <v>0</v>
      </c>
      <c r="AT307" s="149"/>
      <c r="AU307" s="160"/>
      <c r="AV307" s="80">
        <f t="shared" si="169"/>
        <v>0</v>
      </c>
      <c r="AW307" s="149"/>
      <c r="AX307" s="160"/>
      <c r="AY307" s="80">
        <f t="shared" si="170"/>
        <v>0</v>
      </c>
      <c r="AZ307" s="149"/>
      <c r="BA307" s="160"/>
      <c r="BB307" s="80">
        <f t="shared" si="171"/>
        <v>0</v>
      </c>
      <c r="BC307" s="149"/>
      <c r="BD307" s="160"/>
      <c r="BE307" s="80">
        <f t="shared" si="172"/>
        <v>0</v>
      </c>
      <c r="BF307" s="149"/>
      <c r="BG307" s="160"/>
      <c r="BH307" s="80">
        <f t="shared" si="173"/>
        <v>0</v>
      </c>
      <c r="BI307" s="149"/>
      <c r="BJ307" s="160"/>
      <c r="BK307" s="80">
        <f t="shared" si="174"/>
        <v>0</v>
      </c>
      <c r="BL307" s="149"/>
      <c r="BM307" s="160"/>
      <c r="BN307" s="80">
        <f t="shared" si="175"/>
        <v>0</v>
      </c>
      <c r="BO307" s="149"/>
      <c r="BP307" s="160"/>
      <c r="BQ307" s="80">
        <f t="shared" si="176"/>
        <v>0</v>
      </c>
      <c r="BR307" s="149"/>
      <c r="BS307" s="160"/>
      <c r="BT307" s="80">
        <f t="shared" si="177"/>
        <v>0</v>
      </c>
      <c r="BU307" s="149"/>
      <c r="BV307" s="160"/>
      <c r="BW307" s="80">
        <f t="shared" si="178"/>
        <v>0</v>
      </c>
      <c r="BX307" s="149"/>
      <c r="BY307" s="160"/>
      <c r="BZ307" s="80">
        <f t="shared" si="179"/>
        <v>0</v>
      </c>
      <c r="CA307" s="149"/>
      <c r="CB307" s="160"/>
      <c r="CC307" s="80">
        <f t="shared" si="180"/>
        <v>0</v>
      </c>
      <c r="CD307" s="149"/>
      <c r="CE307" s="160"/>
      <c r="CF307" s="80">
        <f t="shared" si="181"/>
        <v>0</v>
      </c>
      <c r="CG307" s="149"/>
      <c r="CH307" s="160"/>
      <c r="CI307" s="80">
        <f t="shared" si="182"/>
        <v>0</v>
      </c>
      <c r="CJ307" s="149"/>
      <c r="CK307" s="160"/>
      <c r="CL307" s="80">
        <f t="shared" si="183"/>
        <v>0</v>
      </c>
      <c r="CM307" s="149"/>
      <c r="CN307" s="160"/>
      <c r="CO307" s="80">
        <f t="shared" si="184"/>
        <v>0</v>
      </c>
      <c r="CP307" s="149"/>
      <c r="CQ307" s="160"/>
      <c r="CR307" s="80">
        <f t="shared" si="185"/>
        <v>0</v>
      </c>
      <c r="CS307" s="149"/>
      <c r="CT307" s="160"/>
      <c r="CU307" s="80">
        <f t="shared" si="186"/>
        <v>0</v>
      </c>
    </row>
    <row r="308" spans="1:99" ht="13.5" hidden="1" customHeight="1" thickBot="1">
      <c r="A308" s="1">
        <f>A299+1</f>
        <v>34</v>
      </c>
      <c r="B308" s="232"/>
      <c r="C308" s="88" t="e">
        <f t="shared" si="158"/>
        <v>#N/A</v>
      </c>
      <c r="D308" s="139"/>
      <c r="E308" s="140"/>
      <c r="F308" s="148"/>
      <c r="G308" s="114"/>
      <c r="H308" s="89"/>
      <c r="I308" s="77"/>
      <c r="J308" s="225"/>
      <c r="K308" s="5"/>
      <c r="L308" s="5"/>
      <c r="M308" s="5"/>
      <c r="N308" s="5"/>
      <c r="O308" s="5"/>
      <c r="P308" s="148"/>
      <c r="Q308" s="168"/>
      <c r="R308" s="134">
        <f t="shared" si="159"/>
        <v>0</v>
      </c>
      <c r="S308" s="148"/>
      <c r="T308" s="168"/>
      <c r="U308" s="134">
        <f t="shared" si="160"/>
        <v>0</v>
      </c>
      <c r="V308" s="148"/>
      <c r="W308" s="168"/>
      <c r="X308" s="134">
        <f t="shared" si="161"/>
        <v>0</v>
      </c>
      <c r="Y308" s="148"/>
      <c r="Z308" s="168"/>
      <c r="AA308" s="134">
        <f t="shared" si="162"/>
        <v>0</v>
      </c>
      <c r="AB308" s="148"/>
      <c r="AC308" s="168"/>
      <c r="AD308" s="134">
        <f t="shared" si="163"/>
        <v>0</v>
      </c>
      <c r="AE308" s="148"/>
      <c r="AF308" s="168"/>
      <c r="AG308" s="134">
        <f t="shared" si="164"/>
        <v>0</v>
      </c>
      <c r="AH308" s="148"/>
      <c r="AI308" s="168"/>
      <c r="AJ308" s="134">
        <f t="shared" si="165"/>
        <v>0</v>
      </c>
      <c r="AK308" s="148"/>
      <c r="AL308" s="168"/>
      <c r="AM308" s="134">
        <f t="shared" si="166"/>
        <v>0</v>
      </c>
      <c r="AN308" s="148"/>
      <c r="AO308" s="168"/>
      <c r="AP308" s="134">
        <f t="shared" si="167"/>
        <v>0</v>
      </c>
      <c r="AQ308" s="148"/>
      <c r="AR308" s="168"/>
      <c r="AS308" s="134">
        <f t="shared" si="168"/>
        <v>0</v>
      </c>
      <c r="AT308" s="148"/>
      <c r="AU308" s="168"/>
      <c r="AV308" s="134">
        <f t="shared" si="169"/>
        <v>0</v>
      </c>
      <c r="AW308" s="148"/>
      <c r="AX308" s="168"/>
      <c r="AY308" s="134">
        <f t="shared" si="170"/>
        <v>0</v>
      </c>
      <c r="AZ308" s="148"/>
      <c r="BA308" s="168"/>
      <c r="BB308" s="134">
        <f t="shared" si="171"/>
        <v>0</v>
      </c>
      <c r="BC308" s="148"/>
      <c r="BD308" s="168"/>
      <c r="BE308" s="134">
        <f t="shared" si="172"/>
        <v>0</v>
      </c>
      <c r="BF308" s="148"/>
      <c r="BG308" s="168"/>
      <c r="BH308" s="134">
        <f t="shared" si="173"/>
        <v>0</v>
      </c>
      <c r="BI308" s="148"/>
      <c r="BJ308" s="168"/>
      <c r="BK308" s="134">
        <f t="shared" si="174"/>
        <v>0</v>
      </c>
      <c r="BL308" s="148"/>
      <c r="BM308" s="168"/>
      <c r="BN308" s="134">
        <f t="shared" si="175"/>
        <v>0</v>
      </c>
      <c r="BO308" s="148"/>
      <c r="BP308" s="168"/>
      <c r="BQ308" s="134">
        <f t="shared" si="176"/>
        <v>0</v>
      </c>
      <c r="BR308" s="148"/>
      <c r="BS308" s="168"/>
      <c r="BT308" s="134">
        <f t="shared" si="177"/>
        <v>0</v>
      </c>
      <c r="BU308" s="148"/>
      <c r="BV308" s="168"/>
      <c r="BW308" s="134">
        <f t="shared" si="178"/>
        <v>0</v>
      </c>
      <c r="BX308" s="148"/>
      <c r="BY308" s="168"/>
      <c r="BZ308" s="134">
        <f t="shared" si="179"/>
        <v>0</v>
      </c>
      <c r="CA308" s="148"/>
      <c r="CB308" s="168"/>
      <c r="CC308" s="134">
        <f t="shared" si="180"/>
        <v>0</v>
      </c>
      <c r="CD308" s="148"/>
      <c r="CE308" s="168"/>
      <c r="CF308" s="134">
        <f t="shared" si="181"/>
        <v>0</v>
      </c>
      <c r="CG308" s="148"/>
      <c r="CH308" s="168"/>
      <c r="CI308" s="134">
        <f t="shared" si="182"/>
        <v>0</v>
      </c>
      <c r="CJ308" s="148"/>
      <c r="CK308" s="168"/>
      <c r="CL308" s="134">
        <f t="shared" si="183"/>
        <v>0</v>
      </c>
      <c r="CM308" s="148"/>
      <c r="CN308" s="168"/>
      <c r="CO308" s="134">
        <f t="shared" si="184"/>
        <v>0</v>
      </c>
      <c r="CP308" s="148"/>
      <c r="CQ308" s="168"/>
      <c r="CR308" s="134">
        <f t="shared" si="185"/>
        <v>0</v>
      </c>
      <c r="CS308" s="148"/>
      <c r="CT308" s="168"/>
      <c r="CU308" s="134">
        <f t="shared" si="186"/>
        <v>0</v>
      </c>
    </row>
    <row r="309" spans="1:99" ht="13.5" customHeight="1" thickBot="1">
      <c r="E309" s="99" t="s">
        <v>28</v>
      </c>
      <c r="F309" s="103"/>
      <c r="G309" s="103"/>
      <c r="H309" s="77"/>
      <c r="I309" s="77"/>
      <c r="J309" s="89">
        <v>1</v>
      </c>
      <c r="K309" s="88"/>
      <c r="L309" s="88"/>
      <c r="M309" s="88"/>
      <c r="N309" s="88"/>
      <c r="O309" s="90"/>
      <c r="P309" s="208">
        <f t="shared" ref="P309:P342" si="188">SUMIF($A$3:$A$308,$J309,R$3:R$308)</f>
        <v>0</v>
      </c>
      <c r="Q309" s="209"/>
      <c r="R309" s="210"/>
      <c r="S309" s="208">
        <f t="shared" ref="S309:S342" si="189">SUMIF($A$3:$A$308,$J309,U$3:U$308)</f>
        <v>7</v>
      </c>
      <c r="T309" s="209"/>
      <c r="U309" s="210"/>
      <c r="V309" s="208">
        <f t="shared" ref="V309:V342" si="190">SUMIF($A$3:$A$308,$J309,X$3:X$308)</f>
        <v>5</v>
      </c>
      <c r="W309" s="209"/>
      <c r="X309" s="210"/>
      <c r="Y309" s="208">
        <f t="shared" ref="Y309:Y342" si="191">SUMIF($A$3:$A$308,$J309,AA$3:AA$308)</f>
        <v>6</v>
      </c>
      <c r="Z309" s="209"/>
      <c r="AA309" s="210"/>
      <c r="AB309" s="208">
        <f t="shared" ref="AB309:AB342" si="192">SUMIF($A$3:$A$308,$J309,AD$3:AD$308)</f>
        <v>6</v>
      </c>
      <c r="AC309" s="209"/>
      <c r="AD309" s="210"/>
      <c r="AE309" s="208">
        <f t="shared" ref="AE309:AE342" si="193">SUMIF($A$3:$A$308,$J309,AG$3:AG$308)</f>
        <v>7</v>
      </c>
      <c r="AF309" s="209"/>
      <c r="AG309" s="210"/>
      <c r="AH309" s="208">
        <f t="shared" ref="AH309:AH342" si="194">SUMIF($A$3:$A$308,$J309,AJ$3:AJ$308)</f>
        <v>6</v>
      </c>
      <c r="AI309" s="209"/>
      <c r="AJ309" s="210"/>
      <c r="AK309" s="208">
        <f t="shared" ref="AK309:AK342" si="195">SUMIF($A$3:$A$308,$J309,AM$3:AM$308)</f>
        <v>10</v>
      </c>
      <c r="AL309" s="209"/>
      <c r="AM309" s="210"/>
      <c r="AN309" s="208">
        <f t="shared" ref="AN309:AN342" si="196">SUMIF($A$3:$A$308,$J309,AP$3:AP$308)</f>
        <v>6</v>
      </c>
      <c r="AO309" s="209"/>
      <c r="AP309" s="210"/>
      <c r="AQ309" s="208">
        <f t="shared" ref="AQ309:AQ342" si="197">SUMIF($A$3:$A$308,$J309,AS$3:AS$308)</f>
        <v>4</v>
      </c>
      <c r="AR309" s="209"/>
      <c r="AS309" s="210"/>
      <c r="AT309" s="208">
        <f t="shared" ref="AT309:AT342" si="198">SUMIF($A$3:$A$308,$J309,AV$3:AV$308)</f>
        <v>6</v>
      </c>
      <c r="AU309" s="209"/>
      <c r="AV309" s="210"/>
      <c r="AW309" s="208">
        <f t="shared" ref="AW309:AW342" si="199">SUMIF($A$3:$A$308,$J309,AY$3:AY$308)</f>
        <v>8</v>
      </c>
      <c r="AX309" s="209"/>
      <c r="AY309" s="210"/>
      <c r="AZ309" s="208">
        <f t="shared" ref="AZ309:AZ342" si="200">SUMIF($A$3:$A$308,$J309,BB$3:BB$308)</f>
        <v>6</v>
      </c>
      <c r="BA309" s="209"/>
      <c r="BB309" s="210"/>
      <c r="BC309" s="208">
        <f t="shared" ref="BC309:BC342" si="201">SUMIF($A$3:$A$308,$J309,BE$3:BE$308)</f>
        <v>9</v>
      </c>
      <c r="BD309" s="209"/>
      <c r="BE309" s="210"/>
      <c r="BF309" s="208">
        <f t="shared" ref="BF309:BF342" si="202">SUMIF($A$3:$A$308,$J309,BH$3:BH$308)</f>
        <v>6</v>
      </c>
      <c r="BG309" s="209"/>
      <c r="BH309" s="210"/>
      <c r="BI309" s="208">
        <f t="shared" ref="BI309:BI342" si="203">SUMIF($A$3:$A$308,$J309,BK$3:BK$308)</f>
        <v>6</v>
      </c>
      <c r="BJ309" s="209"/>
      <c r="BK309" s="210"/>
      <c r="BL309" s="208">
        <f t="shared" ref="BL309:BL342" si="204">SUMIF($A$3:$A$308,$J309,BN$3:BN$308)</f>
        <v>9</v>
      </c>
      <c r="BM309" s="209"/>
      <c r="BN309" s="210"/>
      <c r="BO309" s="208">
        <f t="shared" ref="BO309:BO342" si="205">SUMIF($A$3:$A$308,$J309,BQ$3:BQ$308)</f>
        <v>11</v>
      </c>
      <c r="BP309" s="209"/>
      <c r="BQ309" s="210"/>
      <c r="BR309" s="208">
        <f t="shared" ref="BR309:BR342" si="206">SUMIF($A$3:$A$308,$J309,BT$3:BT$308)</f>
        <v>8</v>
      </c>
      <c r="BS309" s="209"/>
      <c r="BT309" s="210"/>
      <c r="BU309" s="208">
        <f t="shared" ref="BU309:BU342" si="207">SUMIF($A$3:$A$308,$J309,BW$3:BW$308)</f>
        <v>6</v>
      </c>
      <c r="BV309" s="209"/>
      <c r="BW309" s="210"/>
      <c r="BX309" s="208">
        <f t="shared" ref="BX309:BX342" si="208">SUMIF($A$3:$A$308,$J309,BZ$3:BZ$308)</f>
        <v>5</v>
      </c>
      <c r="BY309" s="209"/>
      <c r="BZ309" s="210"/>
      <c r="CA309" s="208">
        <f t="shared" ref="CA309:CA342" si="209">SUMIF($A$3:$A$308,$J309,CC$3:CC$308)</f>
        <v>4</v>
      </c>
      <c r="CB309" s="209"/>
      <c r="CC309" s="210"/>
      <c r="CD309" s="208">
        <f t="shared" ref="CD309:CD342" si="210">SUMIF($A$3:$A$308,$J309,CF$3:CF$308)</f>
        <v>8</v>
      </c>
      <c r="CE309" s="209"/>
      <c r="CF309" s="210"/>
      <c r="CG309" s="208">
        <f t="shared" ref="CG309:CG342" si="211">SUMIF($A$3:$A$308,$J309,CI$3:CI$308)</f>
        <v>6</v>
      </c>
      <c r="CH309" s="209"/>
      <c r="CI309" s="210"/>
      <c r="CJ309" s="208">
        <f t="shared" ref="CJ309:CJ342" si="212">SUMIF($A$3:$A$308,$J309,CL$3:CL$308)</f>
        <v>5</v>
      </c>
      <c r="CK309" s="209"/>
      <c r="CL309" s="210"/>
      <c r="CM309" s="208">
        <f t="shared" ref="CM309:CM342" si="213">SUMIF($A$3:$A$308,$J309,CO$3:CO$308)</f>
        <v>11</v>
      </c>
      <c r="CN309" s="209"/>
      <c r="CO309" s="210"/>
      <c r="CP309" s="208">
        <f t="shared" ref="CP309:CP342" si="214">SUMIF($A$3:$A$308,$J309,CR$3:CR$308)</f>
        <v>7</v>
      </c>
      <c r="CQ309" s="209"/>
      <c r="CR309" s="210"/>
      <c r="CS309" s="208">
        <f t="shared" ref="CS309:CS342" si="215">SUMIF($A$3:$A$308,$J309,CU$3:CU$308)</f>
        <v>7</v>
      </c>
      <c r="CT309" s="209"/>
      <c r="CU309" s="210"/>
    </row>
    <row r="310" spans="1:99" ht="13.5" customHeight="1" thickBot="1">
      <c r="E310" s="41" t="s">
        <v>29</v>
      </c>
      <c r="F310" s="104"/>
      <c r="G310" s="104"/>
      <c r="H310" s="78"/>
      <c r="I310" s="78"/>
      <c r="J310" s="78">
        <v>2</v>
      </c>
      <c r="P310" s="211">
        <f t="shared" si="188"/>
        <v>0</v>
      </c>
      <c r="Q310" s="212"/>
      <c r="R310" s="213"/>
      <c r="S310" s="211">
        <f t="shared" si="189"/>
        <v>0</v>
      </c>
      <c r="T310" s="212"/>
      <c r="U310" s="213"/>
      <c r="V310" s="211">
        <f t="shared" si="190"/>
        <v>0</v>
      </c>
      <c r="W310" s="212"/>
      <c r="X310" s="213"/>
      <c r="Y310" s="211">
        <f t="shared" si="191"/>
        <v>0</v>
      </c>
      <c r="Z310" s="212"/>
      <c r="AA310" s="213"/>
      <c r="AB310" s="211">
        <f t="shared" si="192"/>
        <v>0</v>
      </c>
      <c r="AC310" s="212"/>
      <c r="AD310" s="213"/>
      <c r="AE310" s="211">
        <f t="shared" si="193"/>
        <v>0</v>
      </c>
      <c r="AF310" s="212"/>
      <c r="AG310" s="213"/>
      <c r="AH310" s="211">
        <f t="shared" si="194"/>
        <v>0</v>
      </c>
      <c r="AI310" s="212"/>
      <c r="AJ310" s="213"/>
      <c r="AK310" s="211">
        <f t="shared" si="195"/>
        <v>0</v>
      </c>
      <c r="AL310" s="212"/>
      <c r="AM310" s="213"/>
      <c r="AN310" s="211">
        <f t="shared" si="196"/>
        <v>0</v>
      </c>
      <c r="AO310" s="212"/>
      <c r="AP310" s="213"/>
      <c r="AQ310" s="211">
        <f t="shared" si="197"/>
        <v>0</v>
      </c>
      <c r="AR310" s="212"/>
      <c r="AS310" s="213"/>
      <c r="AT310" s="211">
        <f t="shared" si="198"/>
        <v>0</v>
      </c>
      <c r="AU310" s="212"/>
      <c r="AV310" s="213"/>
      <c r="AW310" s="211">
        <f t="shared" si="199"/>
        <v>0</v>
      </c>
      <c r="AX310" s="212"/>
      <c r="AY310" s="213"/>
      <c r="AZ310" s="211">
        <f t="shared" si="200"/>
        <v>0</v>
      </c>
      <c r="BA310" s="212"/>
      <c r="BB310" s="213"/>
      <c r="BC310" s="211">
        <f t="shared" si="201"/>
        <v>0</v>
      </c>
      <c r="BD310" s="212"/>
      <c r="BE310" s="213"/>
      <c r="BF310" s="211">
        <f t="shared" si="202"/>
        <v>0</v>
      </c>
      <c r="BG310" s="212"/>
      <c r="BH310" s="213"/>
      <c r="BI310" s="211">
        <f t="shared" si="203"/>
        <v>0</v>
      </c>
      <c r="BJ310" s="212"/>
      <c r="BK310" s="213"/>
      <c r="BL310" s="211">
        <f t="shared" si="204"/>
        <v>0</v>
      </c>
      <c r="BM310" s="212"/>
      <c r="BN310" s="213"/>
      <c r="BO310" s="211">
        <f t="shared" si="205"/>
        <v>0</v>
      </c>
      <c r="BP310" s="212"/>
      <c r="BQ310" s="213"/>
      <c r="BR310" s="211">
        <f t="shared" si="206"/>
        <v>0</v>
      </c>
      <c r="BS310" s="212"/>
      <c r="BT310" s="213"/>
      <c r="BU310" s="211">
        <f t="shared" si="207"/>
        <v>0</v>
      </c>
      <c r="BV310" s="212"/>
      <c r="BW310" s="213"/>
      <c r="BX310" s="211">
        <f t="shared" si="208"/>
        <v>0</v>
      </c>
      <c r="BY310" s="212"/>
      <c r="BZ310" s="213"/>
      <c r="CA310" s="211">
        <f t="shared" si="209"/>
        <v>0</v>
      </c>
      <c r="CB310" s="212"/>
      <c r="CC310" s="213"/>
      <c r="CD310" s="211">
        <f t="shared" si="210"/>
        <v>0</v>
      </c>
      <c r="CE310" s="212"/>
      <c r="CF310" s="213"/>
      <c r="CG310" s="211">
        <f t="shared" si="211"/>
        <v>0</v>
      </c>
      <c r="CH310" s="212"/>
      <c r="CI310" s="213"/>
      <c r="CJ310" s="211">
        <f t="shared" si="212"/>
        <v>0</v>
      </c>
      <c r="CK310" s="212"/>
      <c r="CL310" s="213"/>
      <c r="CM310" s="211">
        <f t="shared" si="213"/>
        <v>0</v>
      </c>
      <c r="CN310" s="212"/>
      <c r="CO310" s="213"/>
      <c r="CP310" s="211">
        <f t="shared" si="214"/>
        <v>0</v>
      </c>
      <c r="CQ310" s="212"/>
      <c r="CR310" s="213"/>
      <c r="CS310" s="211">
        <f t="shared" si="215"/>
        <v>0</v>
      </c>
      <c r="CT310" s="212"/>
      <c r="CU310" s="213"/>
    </row>
    <row r="311" spans="1:99" ht="13.5" customHeight="1" thickBot="1">
      <c r="E311" s="100" t="s">
        <v>30</v>
      </c>
      <c r="F311" s="102"/>
      <c r="G311" s="102"/>
      <c r="H311" s="39"/>
      <c r="I311" s="39"/>
      <c r="J311" s="91">
        <v>3</v>
      </c>
      <c r="K311" s="92"/>
      <c r="L311" s="92"/>
      <c r="M311" s="92"/>
      <c r="N311" s="92"/>
      <c r="O311" s="93"/>
      <c r="P311" s="208">
        <f t="shared" si="188"/>
        <v>0</v>
      </c>
      <c r="Q311" s="209"/>
      <c r="R311" s="210"/>
      <c r="S311" s="208">
        <f t="shared" si="189"/>
        <v>0</v>
      </c>
      <c r="T311" s="209"/>
      <c r="U311" s="210"/>
      <c r="V311" s="208">
        <f t="shared" si="190"/>
        <v>0</v>
      </c>
      <c r="W311" s="209"/>
      <c r="X311" s="210"/>
      <c r="Y311" s="208">
        <f t="shared" si="191"/>
        <v>0</v>
      </c>
      <c r="Z311" s="209"/>
      <c r="AA311" s="210"/>
      <c r="AB311" s="208">
        <f t="shared" si="192"/>
        <v>0</v>
      </c>
      <c r="AC311" s="209"/>
      <c r="AD311" s="210"/>
      <c r="AE311" s="208">
        <f t="shared" si="193"/>
        <v>0</v>
      </c>
      <c r="AF311" s="209"/>
      <c r="AG311" s="210"/>
      <c r="AH311" s="208">
        <f t="shared" si="194"/>
        <v>0</v>
      </c>
      <c r="AI311" s="209"/>
      <c r="AJ311" s="210"/>
      <c r="AK311" s="208">
        <f t="shared" si="195"/>
        <v>0</v>
      </c>
      <c r="AL311" s="209"/>
      <c r="AM311" s="210"/>
      <c r="AN311" s="208">
        <f t="shared" si="196"/>
        <v>0</v>
      </c>
      <c r="AO311" s="209"/>
      <c r="AP311" s="210"/>
      <c r="AQ311" s="208">
        <f t="shared" si="197"/>
        <v>0</v>
      </c>
      <c r="AR311" s="209"/>
      <c r="AS311" s="210"/>
      <c r="AT311" s="208">
        <f t="shared" si="198"/>
        <v>0</v>
      </c>
      <c r="AU311" s="209"/>
      <c r="AV311" s="210"/>
      <c r="AW311" s="208">
        <f t="shared" si="199"/>
        <v>0</v>
      </c>
      <c r="AX311" s="209"/>
      <c r="AY311" s="210"/>
      <c r="AZ311" s="208">
        <f t="shared" si="200"/>
        <v>0</v>
      </c>
      <c r="BA311" s="209"/>
      <c r="BB311" s="210"/>
      <c r="BC311" s="208">
        <f t="shared" si="201"/>
        <v>0</v>
      </c>
      <c r="BD311" s="209"/>
      <c r="BE311" s="210"/>
      <c r="BF311" s="208">
        <f t="shared" si="202"/>
        <v>0</v>
      </c>
      <c r="BG311" s="209"/>
      <c r="BH311" s="210"/>
      <c r="BI311" s="208">
        <f t="shared" si="203"/>
        <v>0</v>
      </c>
      <c r="BJ311" s="209"/>
      <c r="BK311" s="210"/>
      <c r="BL311" s="208">
        <f t="shared" si="204"/>
        <v>0</v>
      </c>
      <c r="BM311" s="209"/>
      <c r="BN311" s="210"/>
      <c r="BO311" s="208">
        <f t="shared" si="205"/>
        <v>0</v>
      </c>
      <c r="BP311" s="209"/>
      <c r="BQ311" s="210"/>
      <c r="BR311" s="208">
        <f t="shared" si="206"/>
        <v>0</v>
      </c>
      <c r="BS311" s="209"/>
      <c r="BT311" s="210"/>
      <c r="BU311" s="208">
        <f t="shared" si="207"/>
        <v>0</v>
      </c>
      <c r="BV311" s="209"/>
      <c r="BW311" s="210"/>
      <c r="BX311" s="208">
        <f t="shared" si="208"/>
        <v>0</v>
      </c>
      <c r="BY311" s="209"/>
      <c r="BZ311" s="210"/>
      <c r="CA311" s="208">
        <f t="shared" si="209"/>
        <v>0</v>
      </c>
      <c r="CB311" s="209"/>
      <c r="CC311" s="210"/>
      <c r="CD311" s="208">
        <f t="shared" si="210"/>
        <v>0</v>
      </c>
      <c r="CE311" s="209"/>
      <c r="CF311" s="210"/>
      <c r="CG311" s="208">
        <f t="shared" si="211"/>
        <v>0</v>
      </c>
      <c r="CH311" s="209"/>
      <c r="CI311" s="210"/>
      <c r="CJ311" s="208">
        <f t="shared" si="212"/>
        <v>0</v>
      </c>
      <c r="CK311" s="209"/>
      <c r="CL311" s="210"/>
      <c r="CM311" s="208">
        <f t="shared" si="213"/>
        <v>0</v>
      </c>
      <c r="CN311" s="209"/>
      <c r="CO311" s="210"/>
      <c r="CP311" s="208">
        <f t="shared" si="214"/>
        <v>0</v>
      </c>
      <c r="CQ311" s="209"/>
      <c r="CR311" s="210"/>
      <c r="CS311" s="208">
        <f t="shared" si="215"/>
        <v>0</v>
      </c>
      <c r="CT311" s="209"/>
      <c r="CU311" s="210"/>
    </row>
    <row r="312" spans="1:99" ht="13.5" customHeight="1" thickBot="1">
      <c r="E312" s="41" t="s">
        <v>31</v>
      </c>
      <c r="F312" s="104"/>
      <c r="G312" s="104"/>
      <c r="H312" s="78"/>
      <c r="I312" s="78"/>
      <c r="J312" s="78">
        <v>4</v>
      </c>
      <c r="P312" s="211">
        <f t="shared" si="188"/>
        <v>0</v>
      </c>
      <c r="Q312" s="212"/>
      <c r="R312" s="213"/>
      <c r="S312" s="211">
        <f t="shared" si="189"/>
        <v>0</v>
      </c>
      <c r="T312" s="212"/>
      <c r="U312" s="213"/>
      <c r="V312" s="211">
        <f t="shared" si="190"/>
        <v>0</v>
      </c>
      <c r="W312" s="212"/>
      <c r="X312" s="213"/>
      <c r="Y312" s="211">
        <f t="shared" si="191"/>
        <v>0</v>
      </c>
      <c r="Z312" s="212"/>
      <c r="AA312" s="213"/>
      <c r="AB312" s="211">
        <f t="shared" si="192"/>
        <v>0</v>
      </c>
      <c r="AC312" s="212"/>
      <c r="AD312" s="213"/>
      <c r="AE312" s="211">
        <f t="shared" si="193"/>
        <v>0</v>
      </c>
      <c r="AF312" s="212"/>
      <c r="AG312" s="213"/>
      <c r="AH312" s="211">
        <f t="shared" si="194"/>
        <v>0</v>
      </c>
      <c r="AI312" s="212"/>
      <c r="AJ312" s="213"/>
      <c r="AK312" s="211">
        <f t="shared" si="195"/>
        <v>0</v>
      </c>
      <c r="AL312" s="212"/>
      <c r="AM312" s="213"/>
      <c r="AN312" s="211">
        <f t="shared" si="196"/>
        <v>0</v>
      </c>
      <c r="AO312" s="212"/>
      <c r="AP312" s="213"/>
      <c r="AQ312" s="211">
        <f t="shared" si="197"/>
        <v>0</v>
      </c>
      <c r="AR312" s="212"/>
      <c r="AS312" s="213"/>
      <c r="AT312" s="211">
        <f t="shared" si="198"/>
        <v>0</v>
      </c>
      <c r="AU312" s="212"/>
      <c r="AV312" s="213"/>
      <c r="AW312" s="211">
        <f t="shared" si="199"/>
        <v>0</v>
      </c>
      <c r="AX312" s="212"/>
      <c r="AY312" s="213"/>
      <c r="AZ312" s="211">
        <f t="shared" si="200"/>
        <v>0</v>
      </c>
      <c r="BA312" s="212"/>
      <c r="BB312" s="213"/>
      <c r="BC312" s="211">
        <f t="shared" si="201"/>
        <v>0</v>
      </c>
      <c r="BD312" s="212"/>
      <c r="BE312" s="213"/>
      <c r="BF312" s="211">
        <f t="shared" si="202"/>
        <v>0</v>
      </c>
      <c r="BG312" s="212"/>
      <c r="BH312" s="213"/>
      <c r="BI312" s="211">
        <f t="shared" si="203"/>
        <v>0</v>
      </c>
      <c r="BJ312" s="212"/>
      <c r="BK312" s="213"/>
      <c r="BL312" s="211">
        <f t="shared" si="204"/>
        <v>0</v>
      </c>
      <c r="BM312" s="212"/>
      <c r="BN312" s="213"/>
      <c r="BO312" s="211">
        <f t="shared" si="205"/>
        <v>0</v>
      </c>
      <c r="BP312" s="212"/>
      <c r="BQ312" s="213"/>
      <c r="BR312" s="211">
        <f t="shared" si="206"/>
        <v>0</v>
      </c>
      <c r="BS312" s="212"/>
      <c r="BT312" s="213"/>
      <c r="BU312" s="211">
        <f t="shared" si="207"/>
        <v>0</v>
      </c>
      <c r="BV312" s="212"/>
      <c r="BW312" s="213"/>
      <c r="BX312" s="211">
        <f t="shared" si="208"/>
        <v>0</v>
      </c>
      <c r="BY312" s="212"/>
      <c r="BZ312" s="213"/>
      <c r="CA312" s="211">
        <f t="shared" si="209"/>
        <v>0</v>
      </c>
      <c r="CB312" s="212"/>
      <c r="CC312" s="213"/>
      <c r="CD312" s="211">
        <f t="shared" si="210"/>
        <v>0</v>
      </c>
      <c r="CE312" s="212"/>
      <c r="CF312" s="213"/>
      <c r="CG312" s="211">
        <f t="shared" si="211"/>
        <v>0</v>
      </c>
      <c r="CH312" s="212"/>
      <c r="CI312" s="213"/>
      <c r="CJ312" s="211">
        <f t="shared" si="212"/>
        <v>0</v>
      </c>
      <c r="CK312" s="212"/>
      <c r="CL312" s="213"/>
      <c r="CM312" s="211">
        <f t="shared" si="213"/>
        <v>0</v>
      </c>
      <c r="CN312" s="212"/>
      <c r="CO312" s="213"/>
      <c r="CP312" s="211">
        <f t="shared" si="214"/>
        <v>0</v>
      </c>
      <c r="CQ312" s="212"/>
      <c r="CR312" s="213"/>
      <c r="CS312" s="211">
        <f t="shared" si="215"/>
        <v>0</v>
      </c>
      <c r="CT312" s="212"/>
      <c r="CU312" s="213"/>
    </row>
    <row r="313" spans="1:99" ht="13.5" customHeight="1" thickBot="1">
      <c r="E313" s="100" t="s">
        <v>32</v>
      </c>
      <c r="F313" s="102"/>
      <c r="G313" s="102"/>
      <c r="H313" s="39"/>
      <c r="I313" s="39"/>
      <c r="J313" s="91">
        <v>5</v>
      </c>
      <c r="K313" s="92"/>
      <c r="L313" s="92"/>
      <c r="M313" s="92"/>
      <c r="N313" s="92"/>
      <c r="O313" s="93"/>
      <c r="P313" s="208">
        <f t="shared" si="188"/>
        <v>0</v>
      </c>
      <c r="Q313" s="209"/>
      <c r="R313" s="210"/>
      <c r="S313" s="208">
        <f t="shared" si="189"/>
        <v>0</v>
      </c>
      <c r="T313" s="209"/>
      <c r="U313" s="210"/>
      <c r="V313" s="208">
        <f t="shared" si="190"/>
        <v>0</v>
      </c>
      <c r="W313" s="209"/>
      <c r="X313" s="210"/>
      <c r="Y313" s="208">
        <f t="shared" si="191"/>
        <v>0</v>
      </c>
      <c r="Z313" s="209"/>
      <c r="AA313" s="210"/>
      <c r="AB313" s="208">
        <f t="shared" si="192"/>
        <v>0</v>
      </c>
      <c r="AC313" s="209"/>
      <c r="AD313" s="210"/>
      <c r="AE313" s="208">
        <f t="shared" si="193"/>
        <v>0</v>
      </c>
      <c r="AF313" s="209"/>
      <c r="AG313" s="210"/>
      <c r="AH313" s="208">
        <f t="shared" si="194"/>
        <v>0</v>
      </c>
      <c r="AI313" s="209"/>
      <c r="AJ313" s="210"/>
      <c r="AK313" s="208">
        <f t="shared" si="195"/>
        <v>0</v>
      </c>
      <c r="AL313" s="209"/>
      <c r="AM313" s="210"/>
      <c r="AN313" s="208">
        <f t="shared" si="196"/>
        <v>0</v>
      </c>
      <c r="AO313" s="209"/>
      <c r="AP313" s="210"/>
      <c r="AQ313" s="208">
        <f t="shared" si="197"/>
        <v>0</v>
      </c>
      <c r="AR313" s="209"/>
      <c r="AS313" s="210"/>
      <c r="AT313" s="208">
        <f t="shared" si="198"/>
        <v>0</v>
      </c>
      <c r="AU313" s="209"/>
      <c r="AV313" s="210"/>
      <c r="AW313" s="208">
        <f t="shared" si="199"/>
        <v>0</v>
      </c>
      <c r="AX313" s="209"/>
      <c r="AY313" s="210"/>
      <c r="AZ313" s="208">
        <f t="shared" si="200"/>
        <v>0</v>
      </c>
      <c r="BA313" s="209"/>
      <c r="BB313" s="210"/>
      <c r="BC313" s="208">
        <f t="shared" si="201"/>
        <v>0</v>
      </c>
      <c r="BD313" s="209"/>
      <c r="BE313" s="210"/>
      <c r="BF313" s="208">
        <f t="shared" si="202"/>
        <v>0</v>
      </c>
      <c r="BG313" s="209"/>
      <c r="BH313" s="210"/>
      <c r="BI313" s="208">
        <f t="shared" si="203"/>
        <v>0</v>
      </c>
      <c r="BJ313" s="209"/>
      <c r="BK313" s="210"/>
      <c r="BL313" s="208">
        <f t="shared" si="204"/>
        <v>0</v>
      </c>
      <c r="BM313" s="209"/>
      <c r="BN313" s="210"/>
      <c r="BO313" s="208">
        <f t="shared" si="205"/>
        <v>0</v>
      </c>
      <c r="BP313" s="209"/>
      <c r="BQ313" s="210"/>
      <c r="BR313" s="208">
        <f t="shared" si="206"/>
        <v>0</v>
      </c>
      <c r="BS313" s="209"/>
      <c r="BT313" s="210"/>
      <c r="BU313" s="208">
        <f t="shared" si="207"/>
        <v>0</v>
      </c>
      <c r="BV313" s="209"/>
      <c r="BW313" s="210"/>
      <c r="BX313" s="208">
        <f t="shared" si="208"/>
        <v>0</v>
      </c>
      <c r="BY313" s="209"/>
      <c r="BZ313" s="210"/>
      <c r="CA313" s="208">
        <f t="shared" si="209"/>
        <v>0</v>
      </c>
      <c r="CB313" s="209"/>
      <c r="CC313" s="210"/>
      <c r="CD313" s="208">
        <f t="shared" si="210"/>
        <v>0</v>
      </c>
      <c r="CE313" s="209"/>
      <c r="CF313" s="210"/>
      <c r="CG313" s="208">
        <f t="shared" si="211"/>
        <v>0</v>
      </c>
      <c r="CH313" s="209"/>
      <c r="CI313" s="210"/>
      <c r="CJ313" s="208">
        <f t="shared" si="212"/>
        <v>0</v>
      </c>
      <c r="CK313" s="209"/>
      <c r="CL313" s="210"/>
      <c r="CM313" s="208">
        <f t="shared" si="213"/>
        <v>0</v>
      </c>
      <c r="CN313" s="209"/>
      <c r="CO313" s="210"/>
      <c r="CP313" s="208">
        <f t="shared" si="214"/>
        <v>0</v>
      </c>
      <c r="CQ313" s="209"/>
      <c r="CR313" s="210"/>
      <c r="CS313" s="208">
        <f t="shared" si="215"/>
        <v>0</v>
      </c>
      <c r="CT313" s="209"/>
      <c r="CU313" s="210"/>
    </row>
    <row r="314" spans="1:99" ht="13.5" customHeight="1" thickBot="1">
      <c r="E314" s="41" t="s">
        <v>33</v>
      </c>
      <c r="F314" s="104"/>
      <c r="G314" s="104"/>
      <c r="H314" s="78"/>
      <c r="I314" s="78"/>
      <c r="J314" s="78">
        <v>6</v>
      </c>
      <c r="P314" s="211">
        <f t="shared" si="188"/>
        <v>0</v>
      </c>
      <c r="Q314" s="212"/>
      <c r="R314" s="213"/>
      <c r="S314" s="211">
        <f t="shared" si="189"/>
        <v>0</v>
      </c>
      <c r="T314" s="212"/>
      <c r="U314" s="213"/>
      <c r="V314" s="211">
        <f t="shared" si="190"/>
        <v>0</v>
      </c>
      <c r="W314" s="212"/>
      <c r="X314" s="213"/>
      <c r="Y314" s="211">
        <f t="shared" si="191"/>
        <v>0</v>
      </c>
      <c r="Z314" s="212"/>
      <c r="AA314" s="213"/>
      <c r="AB314" s="211">
        <f t="shared" si="192"/>
        <v>0</v>
      </c>
      <c r="AC314" s="212"/>
      <c r="AD314" s="213"/>
      <c r="AE314" s="211">
        <f t="shared" si="193"/>
        <v>0</v>
      </c>
      <c r="AF314" s="212"/>
      <c r="AG314" s="213"/>
      <c r="AH314" s="211">
        <f t="shared" si="194"/>
        <v>0</v>
      </c>
      <c r="AI314" s="212"/>
      <c r="AJ314" s="213"/>
      <c r="AK314" s="211">
        <f t="shared" si="195"/>
        <v>0</v>
      </c>
      <c r="AL314" s="212"/>
      <c r="AM314" s="213"/>
      <c r="AN314" s="211">
        <f t="shared" si="196"/>
        <v>0</v>
      </c>
      <c r="AO314" s="212"/>
      <c r="AP314" s="213"/>
      <c r="AQ314" s="211">
        <f t="shared" si="197"/>
        <v>0</v>
      </c>
      <c r="AR314" s="212"/>
      <c r="AS314" s="213"/>
      <c r="AT314" s="211">
        <f t="shared" si="198"/>
        <v>0</v>
      </c>
      <c r="AU314" s="212"/>
      <c r="AV314" s="213"/>
      <c r="AW314" s="211">
        <f t="shared" si="199"/>
        <v>0</v>
      </c>
      <c r="AX314" s="212"/>
      <c r="AY314" s="213"/>
      <c r="AZ314" s="211">
        <f t="shared" si="200"/>
        <v>0</v>
      </c>
      <c r="BA314" s="212"/>
      <c r="BB314" s="213"/>
      <c r="BC314" s="211">
        <f t="shared" si="201"/>
        <v>0</v>
      </c>
      <c r="BD314" s="212"/>
      <c r="BE314" s="213"/>
      <c r="BF314" s="211">
        <f t="shared" si="202"/>
        <v>0</v>
      </c>
      <c r="BG314" s="212"/>
      <c r="BH314" s="213"/>
      <c r="BI314" s="211">
        <f t="shared" si="203"/>
        <v>0</v>
      </c>
      <c r="BJ314" s="212"/>
      <c r="BK314" s="213"/>
      <c r="BL314" s="211">
        <f t="shared" si="204"/>
        <v>0</v>
      </c>
      <c r="BM314" s="212"/>
      <c r="BN314" s="213"/>
      <c r="BO314" s="211">
        <f t="shared" si="205"/>
        <v>0</v>
      </c>
      <c r="BP314" s="212"/>
      <c r="BQ314" s="213"/>
      <c r="BR314" s="211">
        <f t="shared" si="206"/>
        <v>0</v>
      </c>
      <c r="BS314" s="212"/>
      <c r="BT314" s="213"/>
      <c r="BU314" s="211">
        <f t="shared" si="207"/>
        <v>0</v>
      </c>
      <c r="BV314" s="212"/>
      <c r="BW314" s="213"/>
      <c r="BX314" s="211">
        <f t="shared" si="208"/>
        <v>0</v>
      </c>
      <c r="BY314" s="212"/>
      <c r="BZ314" s="213"/>
      <c r="CA314" s="211">
        <f t="shared" si="209"/>
        <v>0</v>
      </c>
      <c r="CB314" s="212"/>
      <c r="CC314" s="213"/>
      <c r="CD314" s="211">
        <f t="shared" si="210"/>
        <v>0</v>
      </c>
      <c r="CE314" s="212"/>
      <c r="CF314" s="213"/>
      <c r="CG314" s="211">
        <f t="shared" si="211"/>
        <v>0</v>
      </c>
      <c r="CH314" s="212"/>
      <c r="CI314" s="213"/>
      <c r="CJ314" s="211">
        <f t="shared" si="212"/>
        <v>0</v>
      </c>
      <c r="CK314" s="212"/>
      <c r="CL314" s="213"/>
      <c r="CM314" s="211">
        <f t="shared" si="213"/>
        <v>0</v>
      </c>
      <c r="CN314" s="212"/>
      <c r="CO314" s="213"/>
      <c r="CP314" s="211">
        <f t="shared" si="214"/>
        <v>0</v>
      </c>
      <c r="CQ314" s="212"/>
      <c r="CR314" s="213"/>
      <c r="CS314" s="211">
        <f t="shared" si="215"/>
        <v>0</v>
      </c>
      <c r="CT314" s="212"/>
      <c r="CU314" s="213"/>
    </row>
    <row r="315" spans="1:99" ht="13.5" customHeight="1" thickBot="1">
      <c r="E315" s="100" t="s">
        <v>34</v>
      </c>
      <c r="F315" s="102"/>
      <c r="G315" s="102"/>
      <c r="H315" s="39"/>
      <c r="I315" s="39"/>
      <c r="J315" s="91">
        <v>7</v>
      </c>
      <c r="K315" s="92"/>
      <c r="L315" s="92"/>
      <c r="M315" s="92"/>
      <c r="N315" s="92"/>
      <c r="O315" s="93"/>
      <c r="P315" s="208">
        <f t="shared" si="188"/>
        <v>0</v>
      </c>
      <c r="Q315" s="209"/>
      <c r="R315" s="210"/>
      <c r="S315" s="208">
        <f t="shared" si="189"/>
        <v>0</v>
      </c>
      <c r="T315" s="209"/>
      <c r="U315" s="210"/>
      <c r="V315" s="208">
        <f t="shared" si="190"/>
        <v>0</v>
      </c>
      <c r="W315" s="209"/>
      <c r="X315" s="210"/>
      <c r="Y315" s="208">
        <f t="shared" si="191"/>
        <v>0</v>
      </c>
      <c r="Z315" s="209"/>
      <c r="AA315" s="210"/>
      <c r="AB315" s="208">
        <f t="shared" si="192"/>
        <v>0</v>
      </c>
      <c r="AC315" s="209"/>
      <c r="AD315" s="210"/>
      <c r="AE315" s="208">
        <f t="shared" si="193"/>
        <v>0</v>
      </c>
      <c r="AF315" s="209"/>
      <c r="AG315" s="210"/>
      <c r="AH315" s="208">
        <f t="shared" si="194"/>
        <v>0</v>
      </c>
      <c r="AI315" s="209"/>
      <c r="AJ315" s="210"/>
      <c r="AK315" s="208">
        <f t="shared" si="195"/>
        <v>0</v>
      </c>
      <c r="AL315" s="209"/>
      <c r="AM315" s="210"/>
      <c r="AN315" s="208">
        <f t="shared" si="196"/>
        <v>0</v>
      </c>
      <c r="AO315" s="209"/>
      <c r="AP315" s="210"/>
      <c r="AQ315" s="208">
        <f t="shared" si="197"/>
        <v>0</v>
      </c>
      <c r="AR315" s="209"/>
      <c r="AS315" s="210"/>
      <c r="AT315" s="208">
        <f t="shared" si="198"/>
        <v>0</v>
      </c>
      <c r="AU315" s="209"/>
      <c r="AV315" s="210"/>
      <c r="AW315" s="208">
        <f t="shared" si="199"/>
        <v>0</v>
      </c>
      <c r="AX315" s="209"/>
      <c r="AY315" s="210"/>
      <c r="AZ315" s="208">
        <f t="shared" si="200"/>
        <v>0</v>
      </c>
      <c r="BA315" s="209"/>
      <c r="BB315" s="210"/>
      <c r="BC315" s="208">
        <f t="shared" si="201"/>
        <v>0</v>
      </c>
      <c r="BD315" s="209"/>
      <c r="BE315" s="210"/>
      <c r="BF315" s="208">
        <f t="shared" si="202"/>
        <v>0</v>
      </c>
      <c r="BG315" s="209"/>
      <c r="BH315" s="210"/>
      <c r="BI315" s="208">
        <f t="shared" si="203"/>
        <v>0</v>
      </c>
      <c r="BJ315" s="209"/>
      <c r="BK315" s="210"/>
      <c r="BL315" s="208">
        <f t="shared" si="204"/>
        <v>0</v>
      </c>
      <c r="BM315" s="209"/>
      <c r="BN315" s="210"/>
      <c r="BO315" s="208">
        <f t="shared" si="205"/>
        <v>0</v>
      </c>
      <c r="BP315" s="209"/>
      <c r="BQ315" s="210"/>
      <c r="BR315" s="208">
        <f t="shared" si="206"/>
        <v>0</v>
      </c>
      <c r="BS315" s="209"/>
      <c r="BT315" s="210"/>
      <c r="BU315" s="208">
        <f t="shared" si="207"/>
        <v>0</v>
      </c>
      <c r="BV315" s="209"/>
      <c r="BW315" s="210"/>
      <c r="BX315" s="208">
        <f t="shared" si="208"/>
        <v>0</v>
      </c>
      <c r="BY315" s="209"/>
      <c r="BZ315" s="210"/>
      <c r="CA315" s="208">
        <f t="shared" si="209"/>
        <v>0</v>
      </c>
      <c r="CB315" s="209"/>
      <c r="CC315" s="210"/>
      <c r="CD315" s="208">
        <f t="shared" si="210"/>
        <v>0</v>
      </c>
      <c r="CE315" s="209"/>
      <c r="CF315" s="210"/>
      <c r="CG315" s="208">
        <f t="shared" si="211"/>
        <v>0</v>
      </c>
      <c r="CH315" s="209"/>
      <c r="CI315" s="210"/>
      <c r="CJ315" s="208">
        <f t="shared" si="212"/>
        <v>0</v>
      </c>
      <c r="CK315" s="209"/>
      <c r="CL315" s="210"/>
      <c r="CM315" s="208">
        <f t="shared" si="213"/>
        <v>0</v>
      </c>
      <c r="CN315" s="209"/>
      <c r="CO315" s="210"/>
      <c r="CP315" s="208">
        <f t="shared" si="214"/>
        <v>0</v>
      </c>
      <c r="CQ315" s="209"/>
      <c r="CR315" s="210"/>
      <c r="CS315" s="208">
        <f t="shared" si="215"/>
        <v>0</v>
      </c>
      <c r="CT315" s="209"/>
      <c r="CU315" s="210"/>
    </row>
    <row r="316" spans="1:99" ht="13.5" customHeight="1" thickBot="1">
      <c r="E316" s="41" t="s">
        <v>35</v>
      </c>
      <c r="F316" s="104"/>
      <c r="G316" s="104"/>
      <c r="H316" s="78"/>
      <c r="I316" s="78"/>
      <c r="J316" s="78">
        <v>8</v>
      </c>
      <c r="P316" s="211">
        <f t="shared" si="188"/>
        <v>0</v>
      </c>
      <c r="Q316" s="212"/>
      <c r="R316" s="213"/>
      <c r="S316" s="211">
        <f t="shared" si="189"/>
        <v>0</v>
      </c>
      <c r="T316" s="212"/>
      <c r="U316" s="213"/>
      <c r="V316" s="211">
        <f t="shared" si="190"/>
        <v>0</v>
      </c>
      <c r="W316" s="212"/>
      <c r="X316" s="213"/>
      <c r="Y316" s="211">
        <f t="shared" si="191"/>
        <v>0</v>
      </c>
      <c r="Z316" s="212"/>
      <c r="AA316" s="213"/>
      <c r="AB316" s="211">
        <f t="shared" si="192"/>
        <v>0</v>
      </c>
      <c r="AC316" s="212"/>
      <c r="AD316" s="213"/>
      <c r="AE316" s="211">
        <f t="shared" si="193"/>
        <v>0</v>
      </c>
      <c r="AF316" s="212"/>
      <c r="AG316" s="213"/>
      <c r="AH316" s="211">
        <f t="shared" si="194"/>
        <v>0</v>
      </c>
      <c r="AI316" s="212"/>
      <c r="AJ316" s="213"/>
      <c r="AK316" s="211">
        <f t="shared" si="195"/>
        <v>0</v>
      </c>
      <c r="AL316" s="212"/>
      <c r="AM316" s="213"/>
      <c r="AN316" s="211">
        <f t="shared" si="196"/>
        <v>0</v>
      </c>
      <c r="AO316" s="212"/>
      <c r="AP316" s="213"/>
      <c r="AQ316" s="211">
        <f t="shared" si="197"/>
        <v>0</v>
      </c>
      <c r="AR316" s="212"/>
      <c r="AS316" s="213"/>
      <c r="AT316" s="211">
        <f t="shared" si="198"/>
        <v>0</v>
      </c>
      <c r="AU316" s="212"/>
      <c r="AV316" s="213"/>
      <c r="AW316" s="211">
        <f t="shared" si="199"/>
        <v>0</v>
      </c>
      <c r="AX316" s="212"/>
      <c r="AY316" s="213"/>
      <c r="AZ316" s="211">
        <f t="shared" si="200"/>
        <v>0</v>
      </c>
      <c r="BA316" s="212"/>
      <c r="BB316" s="213"/>
      <c r="BC316" s="211">
        <f t="shared" si="201"/>
        <v>0</v>
      </c>
      <c r="BD316" s="212"/>
      <c r="BE316" s="213"/>
      <c r="BF316" s="211">
        <f t="shared" si="202"/>
        <v>0</v>
      </c>
      <c r="BG316" s="212"/>
      <c r="BH316" s="213"/>
      <c r="BI316" s="211">
        <f t="shared" si="203"/>
        <v>0</v>
      </c>
      <c r="BJ316" s="212"/>
      <c r="BK316" s="213"/>
      <c r="BL316" s="211">
        <f t="shared" si="204"/>
        <v>0</v>
      </c>
      <c r="BM316" s="212"/>
      <c r="BN316" s="213"/>
      <c r="BO316" s="211">
        <f t="shared" si="205"/>
        <v>0</v>
      </c>
      <c r="BP316" s="212"/>
      <c r="BQ316" s="213"/>
      <c r="BR316" s="211">
        <f t="shared" si="206"/>
        <v>0</v>
      </c>
      <c r="BS316" s="212"/>
      <c r="BT316" s="213"/>
      <c r="BU316" s="211">
        <f t="shared" si="207"/>
        <v>0</v>
      </c>
      <c r="BV316" s="212"/>
      <c r="BW316" s="213"/>
      <c r="BX316" s="211">
        <f t="shared" si="208"/>
        <v>0</v>
      </c>
      <c r="BY316" s="212"/>
      <c r="BZ316" s="213"/>
      <c r="CA316" s="211">
        <f t="shared" si="209"/>
        <v>0</v>
      </c>
      <c r="CB316" s="212"/>
      <c r="CC316" s="213"/>
      <c r="CD316" s="211">
        <f t="shared" si="210"/>
        <v>0</v>
      </c>
      <c r="CE316" s="212"/>
      <c r="CF316" s="213"/>
      <c r="CG316" s="211">
        <f t="shared" si="211"/>
        <v>0</v>
      </c>
      <c r="CH316" s="212"/>
      <c r="CI316" s="213"/>
      <c r="CJ316" s="211">
        <f t="shared" si="212"/>
        <v>0</v>
      </c>
      <c r="CK316" s="212"/>
      <c r="CL316" s="213"/>
      <c r="CM316" s="211">
        <f t="shared" si="213"/>
        <v>0</v>
      </c>
      <c r="CN316" s="212"/>
      <c r="CO316" s="213"/>
      <c r="CP316" s="211">
        <f t="shared" si="214"/>
        <v>0</v>
      </c>
      <c r="CQ316" s="212"/>
      <c r="CR316" s="213"/>
      <c r="CS316" s="211">
        <f t="shared" si="215"/>
        <v>0</v>
      </c>
      <c r="CT316" s="212"/>
      <c r="CU316" s="213"/>
    </row>
    <row r="317" spans="1:99" ht="13.5" customHeight="1" thickBot="1">
      <c r="E317" s="100" t="s">
        <v>36</v>
      </c>
      <c r="F317" s="102"/>
      <c r="G317" s="102"/>
      <c r="H317" s="39"/>
      <c r="I317" s="39"/>
      <c r="J317" s="91">
        <v>9</v>
      </c>
      <c r="P317" s="208">
        <f t="shared" si="188"/>
        <v>0</v>
      </c>
      <c r="Q317" s="209"/>
      <c r="R317" s="210"/>
      <c r="S317" s="208">
        <f t="shared" si="189"/>
        <v>0</v>
      </c>
      <c r="T317" s="209"/>
      <c r="U317" s="210"/>
      <c r="V317" s="208">
        <f t="shared" si="190"/>
        <v>0</v>
      </c>
      <c r="W317" s="209"/>
      <c r="X317" s="210"/>
      <c r="Y317" s="208">
        <f t="shared" si="191"/>
        <v>0</v>
      </c>
      <c r="Z317" s="209"/>
      <c r="AA317" s="210"/>
      <c r="AB317" s="208">
        <f t="shared" si="192"/>
        <v>0</v>
      </c>
      <c r="AC317" s="209"/>
      <c r="AD317" s="210"/>
      <c r="AE317" s="208">
        <f t="shared" si="193"/>
        <v>0</v>
      </c>
      <c r="AF317" s="209"/>
      <c r="AG317" s="210"/>
      <c r="AH317" s="208">
        <f t="shared" si="194"/>
        <v>0</v>
      </c>
      <c r="AI317" s="209"/>
      <c r="AJ317" s="210"/>
      <c r="AK317" s="208">
        <f t="shared" si="195"/>
        <v>0</v>
      </c>
      <c r="AL317" s="209"/>
      <c r="AM317" s="210"/>
      <c r="AN317" s="208">
        <f t="shared" si="196"/>
        <v>0</v>
      </c>
      <c r="AO317" s="209"/>
      <c r="AP317" s="210"/>
      <c r="AQ317" s="208">
        <f t="shared" si="197"/>
        <v>0</v>
      </c>
      <c r="AR317" s="209"/>
      <c r="AS317" s="210"/>
      <c r="AT317" s="208">
        <f t="shared" si="198"/>
        <v>0</v>
      </c>
      <c r="AU317" s="209"/>
      <c r="AV317" s="210"/>
      <c r="AW317" s="208">
        <f t="shared" si="199"/>
        <v>0</v>
      </c>
      <c r="AX317" s="209"/>
      <c r="AY317" s="210"/>
      <c r="AZ317" s="208">
        <f t="shared" si="200"/>
        <v>0</v>
      </c>
      <c r="BA317" s="209"/>
      <c r="BB317" s="210"/>
      <c r="BC317" s="208">
        <f t="shared" si="201"/>
        <v>0</v>
      </c>
      <c r="BD317" s="209"/>
      <c r="BE317" s="210"/>
      <c r="BF317" s="208">
        <f t="shared" si="202"/>
        <v>0</v>
      </c>
      <c r="BG317" s="209"/>
      <c r="BH317" s="210"/>
      <c r="BI317" s="208">
        <f t="shared" si="203"/>
        <v>0</v>
      </c>
      <c r="BJ317" s="209"/>
      <c r="BK317" s="210"/>
      <c r="BL317" s="208">
        <f t="shared" si="204"/>
        <v>0</v>
      </c>
      <c r="BM317" s="209"/>
      <c r="BN317" s="210"/>
      <c r="BO317" s="208">
        <f t="shared" si="205"/>
        <v>0</v>
      </c>
      <c r="BP317" s="209"/>
      <c r="BQ317" s="210"/>
      <c r="BR317" s="208">
        <f t="shared" si="206"/>
        <v>0</v>
      </c>
      <c r="BS317" s="209"/>
      <c r="BT317" s="210"/>
      <c r="BU317" s="208">
        <f t="shared" si="207"/>
        <v>0</v>
      </c>
      <c r="BV317" s="209"/>
      <c r="BW317" s="210"/>
      <c r="BX317" s="208">
        <f t="shared" si="208"/>
        <v>0</v>
      </c>
      <c r="BY317" s="209"/>
      <c r="BZ317" s="210"/>
      <c r="CA317" s="208">
        <f t="shared" si="209"/>
        <v>0</v>
      </c>
      <c r="CB317" s="209"/>
      <c r="CC317" s="210"/>
      <c r="CD317" s="208">
        <f t="shared" si="210"/>
        <v>0</v>
      </c>
      <c r="CE317" s="209"/>
      <c r="CF317" s="210"/>
      <c r="CG317" s="208">
        <f t="shared" si="211"/>
        <v>0</v>
      </c>
      <c r="CH317" s="209"/>
      <c r="CI317" s="210"/>
      <c r="CJ317" s="208">
        <f t="shared" si="212"/>
        <v>0</v>
      </c>
      <c r="CK317" s="209"/>
      <c r="CL317" s="210"/>
      <c r="CM317" s="208">
        <f t="shared" si="213"/>
        <v>0</v>
      </c>
      <c r="CN317" s="209"/>
      <c r="CO317" s="210"/>
      <c r="CP317" s="208">
        <f t="shared" si="214"/>
        <v>0</v>
      </c>
      <c r="CQ317" s="209"/>
      <c r="CR317" s="210"/>
      <c r="CS317" s="208">
        <f t="shared" si="215"/>
        <v>0</v>
      </c>
      <c r="CT317" s="209"/>
      <c r="CU317" s="210"/>
    </row>
    <row r="318" spans="1:99" ht="13.5" customHeight="1" thickBot="1">
      <c r="E318" s="41" t="s">
        <v>37</v>
      </c>
      <c r="F318" s="104"/>
      <c r="G318" s="104"/>
      <c r="H318" s="78"/>
      <c r="I318" s="78"/>
      <c r="J318" s="78">
        <v>10</v>
      </c>
      <c r="P318" s="211">
        <f t="shared" si="188"/>
        <v>0</v>
      </c>
      <c r="Q318" s="212"/>
      <c r="R318" s="213"/>
      <c r="S318" s="211">
        <f t="shared" si="189"/>
        <v>0</v>
      </c>
      <c r="T318" s="212"/>
      <c r="U318" s="213"/>
      <c r="V318" s="211">
        <f t="shared" si="190"/>
        <v>0</v>
      </c>
      <c r="W318" s="212"/>
      <c r="X318" s="213"/>
      <c r="Y318" s="211">
        <f t="shared" si="191"/>
        <v>0</v>
      </c>
      <c r="Z318" s="212"/>
      <c r="AA318" s="213"/>
      <c r="AB318" s="211">
        <f t="shared" si="192"/>
        <v>0</v>
      </c>
      <c r="AC318" s="212"/>
      <c r="AD318" s="213"/>
      <c r="AE318" s="211">
        <f t="shared" si="193"/>
        <v>0</v>
      </c>
      <c r="AF318" s="212"/>
      <c r="AG318" s="213"/>
      <c r="AH318" s="211">
        <f t="shared" si="194"/>
        <v>0</v>
      </c>
      <c r="AI318" s="212"/>
      <c r="AJ318" s="213"/>
      <c r="AK318" s="211">
        <f t="shared" si="195"/>
        <v>0</v>
      </c>
      <c r="AL318" s="212"/>
      <c r="AM318" s="213"/>
      <c r="AN318" s="211">
        <f t="shared" si="196"/>
        <v>0</v>
      </c>
      <c r="AO318" s="212"/>
      <c r="AP318" s="213"/>
      <c r="AQ318" s="211">
        <f t="shared" si="197"/>
        <v>0</v>
      </c>
      <c r="AR318" s="212"/>
      <c r="AS318" s="213"/>
      <c r="AT318" s="211">
        <f t="shared" si="198"/>
        <v>0</v>
      </c>
      <c r="AU318" s="212"/>
      <c r="AV318" s="213"/>
      <c r="AW318" s="211">
        <f t="shared" si="199"/>
        <v>0</v>
      </c>
      <c r="AX318" s="212"/>
      <c r="AY318" s="213"/>
      <c r="AZ318" s="211">
        <f t="shared" si="200"/>
        <v>0</v>
      </c>
      <c r="BA318" s="212"/>
      <c r="BB318" s="213"/>
      <c r="BC318" s="211">
        <f t="shared" si="201"/>
        <v>0</v>
      </c>
      <c r="BD318" s="212"/>
      <c r="BE318" s="213"/>
      <c r="BF318" s="211">
        <f t="shared" si="202"/>
        <v>0</v>
      </c>
      <c r="BG318" s="212"/>
      <c r="BH318" s="213"/>
      <c r="BI318" s="211">
        <f t="shared" si="203"/>
        <v>0</v>
      </c>
      <c r="BJ318" s="212"/>
      <c r="BK318" s="213"/>
      <c r="BL318" s="211">
        <f t="shared" si="204"/>
        <v>0</v>
      </c>
      <c r="BM318" s="212"/>
      <c r="BN318" s="213"/>
      <c r="BO318" s="211">
        <f t="shared" si="205"/>
        <v>0</v>
      </c>
      <c r="BP318" s="212"/>
      <c r="BQ318" s="213"/>
      <c r="BR318" s="211">
        <f t="shared" si="206"/>
        <v>0</v>
      </c>
      <c r="BS318" s="212"/>
      <c r="BT318" s="213"/>
      <c r="BU318" s="211">
        <f t="shared" si="207"/>
        <v>0</v>
      </c>
      <c r="BV318" s="212"/>
      <c r="BW318" s="213"/>
      <c r="BX318" s="211">
        <f t="shared" si="208"/>
        <v>0</v>
      </c>
      <c r="BY318" s="212"/>
      <c r="BZ318" s="213"/>
      <c r="CA318" s="211">
        <f t="shared" si="209"/>
        <v>0</v>
      </c>
      <c r="CB318" s="212"/>
      <c r="CC318" s="213"/>
      <c r="CD318" s="211">
        <f t="shared" si="210"/>
        <v>0</v>
      </c>
      <c r="CE318" s="212"/>
      <c r="CF318" s="213"/>
      <c r="CG318" s="211">
        <f t="shared" si="211"/>
        <v>0</v>
      </c>
      <c r="CH318" s="212"/>
      <c r="CI318" s="213"/>
      <c r="CJ318" s="211">
        <f t="shared" si="212"/>
        <v>0</v>
      </c>
      <c r="CK318" s="212"/>
      <c r="CL318" s="213"/>
      <c r="CM318" s="211">
        <f t="shared" si="213"/>
        <v>0</v>
      </c>
      <c r="CN318" s="212"/>
      <c r="CO318" s="213"/>
      <c r="CP318" s="211">
        <f t="shared" si="214"/>
        <v>0</v>
      </c>
      <c r="CQ318" s="212"/>
      <c r="CR318" s="213"/>
      <c r="CS318" s="211">
        <f t="shared" si="215"/>
        <v>0</v>
      </c>
      <c r="CT318" s="212"/>
      <c r="CU318" s="213"/>
    </row>
    <row r="319" spans="1:99" ht="13.5" customHeight="1" thickBot="1">
      <c r="E319" s="100" t="s">
        <v>38</v>
      </c>
      <c r="F319" s="102"/>
      <c r="G319" s="102"/>
      <c r="H319" s="39"/>
      <c r="I319" s="39"/>
      <c r="J319" s="91">
        <v>11</v>
      </c>
      <c r="P319" s="208">
        <f t="shared" si="188"/>
        <v>0</v>
      </c>
      <c r="Q319" s="209"/>
      <c r="R319" s="210"/>
      <c r="S319" s="208">
        <f t="shared" si="189"/>
        <v>0</v>
      </c>
      <c r="T319" s="209"/>
      <c r="U319" s="210"/>
      <c r="V319" s="208">
        <f t="shared" si="190"/>
        <v>0</v>
      </c>
      <c r="W319" s="209"/>
      <c r="X319" s="210"/>
      <c r="Y319" s="208">
        <f t="shared" si="191"/>
        <v>0</v>
      </c>
      <c r="Z319" s="209"/>
      <c r="AA319" s="210"/>
      <c r="AB319" s="208">
        <f t="shared" si="192"/>
        <v>0</v>
      </c>
      <c r="AC319" s="209"/>
      <c r="AD319" s="210"/>
      <c r="AE319" s="208">
        <f t="shared" si="193"/>
        <v>0</v>
      </c>
      <c r="AF319" s="209"/>
      <c r="AG319" s="210"/>
      <c r="AH319" s="208">
        <f t="shared" si="194"/>
        <v>0</v>
      </c>
      <c r="AI319" s="209"/>
      <c r="AJ319" s="210"/>
      <c r="AK319" s="208">
        <f t="shared" si="195"/>
        <v>0</v>
      </c>
      <c r="AL319" s="209"/>
      <c r="AM319" s="210"/>
      <c r="AN319" s="208">
        <f t="shared" si="196"/>
        <v>0</v>
      </c>
      <c r="AO319" s="209"/>
      <c r="AP319" s="210"/>
      <c r="AQ319" s="208">
        <f t="shared" si="197"/>
        <v>0</v>
      </c>
      <c r="AR319" s="209"/>
      <c r="AS319" s="210"/>
      <c r="AT319" s="208">
        <f t="shared" si="198"/>
        <v>0</v>
      </c>
      <c r="AU319" s="209"/>
      <c r="AV319" s="210"/>
      <c r="AW319" s="208">
        <f t="shared" si="199"/>
        <v>0</v>
      </c>
      <c r="AX319" s="209"/>
      <c r="AY319" s="210"/>
      <c r="AZ319" s="208">
        <f t="shared" si="200"/>
        <v>0</v>
      </c>
      <c r="BA319" s="209"/>
      <c r="BB319" s="210"/>
      <c r="BC319" s="208">
        <f t="shared" si="201"/>
        <v>0</v>
      </c>
      <c r="BD319" s="209"/>
      <c r="BE319" s="210"/>
      <c r="BF319" s="208">
        <f t="shared" si="202"/>
        <v>0</v>
      </c>
      <c r="BG319" s="209"/>
      <c r="BH319" s="210"/>
      <c r="BI319" s="208">
        <f t="shared" si="203"/>
        <v>0</v>
      </c>
      <c r="BJ319" s="209"/>
      <c r="BK319" s="210"/>
      <c r="BL319" s="208">
        <f t="shared" si="204"/>
        <v>0</v>
      </c>
      <c r="BM319" s="209"/>
      <c r="BN319" s="210"/>
      <c r="BO319" s="208">
        <f t="shared" si="205"/>
        <v>0</v>
      </c>
      <c r="BP319" s="209"/>
      <c r="BQ319" s="210"/>
      <c r="BR319" s="208">
        <f t="shared" si="206"/>
        <v>0</v>
      </c>
      <c r="BS319" s="209"/>
      <c r="BT319" s="210"/>
      <c r="BU319" s="208">
        <f t="shared" si="207"/>
        <v>0</v>
      </c>
      <c r="BV319" s="209"/>
      <c r="BW319" s="210"/>
      <c r="BX319" s="208">
        <f t="shared" si="208"/>
        <v>0</v>
      </c>
      <c r="BY319" s="209"/>
      <c r="BZ319" s="210"/>
      <c r="CA319" s="208">
        <f t="shared" si="209"/>
        <v>0</v>
      </c>
      <c r="CB319" s="209"/>
      <c r="CC319" s="210"/>
      <c r="CD319" s="208">
        <f t="shared" si="210"/>
        <v>0</v>
      </c>
      <c r="CE319" s="209"/>
      <c r="CF319" s="210"/>
      <c r="CG319" s="208">
        <f t="shared" si="211"/>
        <v>0</v>
      </c>
      <c r="CH319" s="209"/>
      <c r="CI319" s="210"/>
      <c r="CJ319" s="208">
        <f t="shared" si="212"/>
        <v>0</v>
      </c>
      <c r="CK319" s="209"/>
      <c r="CL319" s="210"/>
      <c r="CM319" s="208">
        <f t="shared" si="213"/>
        <v>0</v>
      </c>
      <c r="CN319" s="209"/>
      <c r="CO319" s="210"/>
      <c r="CP319" s="208">
        <f t="shared" si="214"/>
        <v>0</v>
      </c>
      <c r="CQ319" s="209"/>
      <c r="CR319" s="210"/>
      <c r="CS319" s="208">
        <f t="shared" si="215"/>
        <v>0</v>
      </c>
      <c r="CT319" s="209"/>
      <c r="CU319" s="210"/>
    </row>
    <row r="320" spans="1:99" ht="13.5" customHeight="1" thickBot="1">
      <c r="E320" s="41" t="s">
        <v>39</v>
      </c>
      <c r="F320" s="104"/>
      <c r="G320" s="104"/>
      <c r="H320" s="78"/>
      <c r="I320" s="78"/>
      <c r="J320" s="78">
        <v>12</v>
      </c>
      <c r="P320" s="211">
        <f t="shared" si="188"/>
        <v>0</v>
      </c>
      <c r="Q320" s="212"/>
      <c r="R320" s="213"/>
      <c r="S320" s="211">
        <f t="shared" si="189"/>
        <v>0</v>
      </c>
      <c r="T320" s="212"/>
      <c r="U320" s="213"/>
      <c r="V320" s="211">
        <f t="shared" si="190"/>
        <v>0</v>
      </c>
      <c r="W320" s="212"/>
      <c r="X320" s="213"/>
      <c r="Y320" s="211">
        <f t="shared" si="191"/>
        <v>0</v>
      </c>
      <c r="Z320" s="212"/>
      <c r="AA320" s="213"/>
      <c r="AB320" s="211">
        <f t="shared" si="192"/>
        <v>0</v>
      </c>
      <c r="AC320" s="212"/>
      <c r="AD320" s="213"/>
      <c r="AE320" s="211">
        <f t="shared" si="193"/>
        <v>0</v>
      </c>
      <c r="AF320" s="212"/>
      <c r="AG320" s="213"/>
      <c r="AH320" s="211">
        <f t="shared" si="194"/>
        <v>0</v>
      </c>
      <c r="AI320" s="212"/>
      <c r="AJ320" s="213"/>
      <c r="AK320" s="211">
        <f t="shared" si="195"/>
        <v>0</v>
      </c>
      <c r="AL320" s="212"/>
      <c r="AM320" s="213"/>
      <c r="AN320" s="211">
        <f t="shared" si="196"/>
        <v>0</v>
      </c>
      <c r="AO320" s="212"/>
      <c r="AP320" s="213"/>
      <c r="AQ320" s="211">
        <f t="shared" si="197"/>
        <v>0</v>
      </c>
      <c r="AR320" s="212"/>
      <c r="AS320" s="213"/>
      <c r="AT320" s="211">
        <f t="shared" si="198"/>
        <v>0</v>
      </c>
      <c r="AU320" s="212"/>
      <c r="AV320" s="213"/>
      <c r="AW320" s="211">
        <f t="shared" si="199"/>
        <v>0</v>
      </c>
      <c r="AX320" s="212"/>
      <c r="AY320" s="213"/>
      <c r="AZ320" s="211">
        <f t="shared" si="200"/>
        <v>0</v>
      </c>
      <c r="BA320" s="212"/>
      <c r="BB320" s="213"/>
      <c r="BC320" s="211">
        <f t="shared" si="201"/>
        <v>0</v>
      </c>
      <c r="BD320" s="212"/>
      <c r="BE320" s="213"/>
      <c r="BF320" s="211">
        <f t="shared" si="202"/>
        <v>0</v>
      </c>
      <c r="BG320" s="212"/>
      <c r="BH320" s="213"/>
      <c r="BI320" s="211">
        <f t="shared" si="203"/>
        <v>0</v>
      </c>
      <c r="BJ320" s="212"/>
      <c r="BK320" s="213"/>
      <c r="BL320" s="211">
        <f t="shared" si="204"/>
        <v>0</v>
      </c>
      <c r="BM320" s="212"/>
      <c r="BN320" s="213"/>
      <c r="BO320" s="211">
        <f t="shared" si="205"/>
        <v>0</v>
      </c>
      <c r="BP320" s="212"/>
      <c r="BQ320" s="213"/>
      <c r="BR320" s="211">
        <f t="shared" si="206"/>
        <v>0</v>
      </c>
      <c r="BS320" s="212"/>
      <c r="BT320" s="213"/>
      <c r="BU320" s="211">
        <f t="shared" si="207"/>
        <v>0</v>
      </c>
      <c r="BV320" s="212"/>
      <c r="BW320" s="213"/>
      <c r="BX320" s="211">
        <f t="shared" si="208"/>
        <v>0</v>
      </c>
      <c r="BY320" s="212"/>
      <c r="BZ320" s="213"/>
      <c r="CA320" s="211">
        <f t="shared" si="209"/>
        <v>0</v>
      </c>
      <c r="CB320" s="212"/>
      <c r="CC320" s="213"/>
      <c r="CD320" s="211">
        <f t="shared" si="210"/>
        <v>0</v>
      </c>
      <c r="CE320" s="212"/>
      <c r="CF320" s="213"/>
      <c r="CG320" s="211">
        <f t="shared" si="211"/>
        <v>0</v>
      </c>
      <c r="CH320" s="212"/>
      <c r="CI320" s="213"/>
      <c r="CJ320" s="211">
        <f t="shared" si="212"/>
        <v>0</v>
      </c>
      <c r="CK320" s="212"/>
      <c r="CL320" s="213"/>
      <c r="CM320" s="211">
        <f t="shared" si="213"/>
        <v>0</v>
      </c>
      <c r="CN320" s="212"/>
      <c r="CO320" s="213"/>
      <c r="CP320" s="211">
        <f t="shared" si="214"/>
        <v>0</v>
      </c>
      <c r="CQ320" s="212"/>
      <c r="CR320" s="213"/>
      <c r="CS320" s="211">
        <f t="shared" si="215"/>
        <v>0</v>
      </c>
      <c r="CT320" s="212"/>
      <c r="CU320" s="213"/>
    </row>
    <row r="321" spans="5:99" ht="13.5" customHeight="1" thickBot="1">
      <c r="E321" s="100" t="s">
        <v>40</v>
      </c>
      <c r="F321" s="102"/>
      <c r="G321" s="102"/>
      <c r="H321" s="39"/>
      <c r="I321" s="39"/>
      <c r="J321" s="91">
        <v>13</v>
      </c>
      <c r="P321" s="208">
        <f t="shared" si="188"/>
        <v>0</v>
      </c>
      <c r="Q321" s="209"/>
      <c r="R321" s="210"/>
      <c r="S321" s="208">
        <f t="shared" si="189"/>
        <v>0</v>
      </c>
      <c r="T321" s="209"/>
      <c r="U321" s="210"/>
      <c r="V321" s="208">
        <f t="shared" si="190"/>
        <v>0</v>
      </c>
      <c r="W321" s="209"/>
      <c r="X321" s="210"/>
      <c r="Y321" s="208">
        <f t="shared" si="191"/>
        <v>0</v>
      </c>
      <c r="Z321" s="209"/>
      <c r="AA321" s="210"/>
      <c r="AB321" s="208">
        <f t="shared" si="192"/>
        <v>0</v>
      </c>
      <c r="AC321" s="209"/>
      <c r="AD321" s="210"/>
      <c r="AE321" s="208">
        <f t="shared" si="193"/>
        <v>0</v>
      </c>
      <c r="AF321" s="209"/>
      <c r="AG321" s="210"/>
      <c r="AH321" s="208">
        <f t="shared" si="194"/>
        <v>0</v>
      </c>
      <c r="AI321" s="209"/>
      <c r="AJ321" s="210"/>
      <c r="AK321" s="208">
        <f t="shared" si="195"/>
        <v>0</v>
      </c>
      <c r="AL321" s="209"/>
      <c r="AM321" s="210"/>
      <c r="AN321" s="208">
        <f t="shared" si="196"/>
        <v>0</v>
      </c>
      <c r="AO321" s="209"/>
      <c r="AP321" s="210"/>
      <c r="AQ321" s="208">
        <f t="shared" si="197"/>
        <v>0</v>
      </c>
      <c r="AR321" s="209"/>
      <c r="AS321" s="210"/>
      <c r="AT321" s="208">
        <f t="shared" si="198"/>
        <v>0</v>
      </c>
      <c r="AU321" s="209"/>
      <c r="AV321" s="210"/>
      <c r="AW321" s="208">
        <f t="shared" si="199"/>
        <v>0</v>
      </c>
      <c r="AX321" s="209"/>
      <c r="AY321" s="210"/>
      <c r="AZ321" s="208">
        <f t="shared" si="200"/>
        <v>0</v>
      </c>
      <c r="BA321" s="209"/>
      <c r="BB321" s="210"/>
      <c r="BC321" s="208">
        <f t="shared" si="201"/>
        <v>0</v>
      </c>
      <c r="BD321" s="209"/>
      <c r="BE321" s="210"/>
      <c r="BF321" s="208">
        <f t="shared" si="202"/>
        <v>0</v>
      </c>
      <c r="BG321" s="209"/>
      <c r="BH321" s="210"/>
      <c r="BI321" s="208">
        <f t="shared" si="203"/>
        <v>0</v>
      </c>
      <c r="BJ321" s="209"/>
      <c r="BK321" s="210"/>
      <c r="BL321" s="208">
        <f t="shared" si="204"/>
        <v>0</v>
      </c>
      <c r="BM321" s="209"/>
      <c r="BN321" s="210"/>
      <c r="BO321" s="208">
        <f t="shared" si="205"/>
        <v>0</v>
      </c>
      <c r="BP321" s="209"/>
      <c r="BQ321" s="210"/>
      <c r="BR321" s="208">
        <f t="shared" si="206"/>
        <v>0</v>
      </c>
      <c r="BS321" s="209"/>
      <c r="BT321" s="210"/>
      <c r="BU321" s="208">
        <f t="shared" si="207"/>
        <v>0</v>
      </c>
      <c r="BV321" s="209"/>
      <c r="BW321" s="210"/>
      <c r="BX321" s="208">
        <f t="shared" si="208"/>
        <v>0</v>
      </c>
      <c r="BY321" s="209"/>
      <c r="BZ321" s="210"/>
      <c r="CA321" s="208">
        <f t="shared" si="209"/>
        <v>0</v>
      </c>
      <c r="CB321" s="209"/>
      <c r="CC321" s="210"/>
      <c r="CD321" s="208">
        <f t="shared" si="210"/>
        <v>0</v>
      </c>
      <c r="CE321" s="209"/>
      <c r="CF321" s="210"/>
      <c r="CG321" s="208">
        <f t="shared" si="211"/>
        <v>0</v>
      </c>
      <c r="CH321" s="209"/>
      <c r="CI321" s="210"/>
      <c r="CJ321" s="208">
        <f t="shared" si="212"/>
        <v>0</v>
      </c>
      <c r="CK321" s="209"/>
      <c r="CL321" s="210"/>
      <c r="CM321" s="208">
        <f t="shared" si="213"/>
        <v>0</v>
      </c>
      <c r="CN321" s="209"/>
      <c r="CO321" s="210"/>
      <c r="CP321" s="208">
        <f t="shared" si="214"/>
        <v>0</v>
      </c>
      <c r="CQ321" s="209"/>
      <c r="CR321" s="210"/>
      <c r="CS321" s="208">
        <f t="shared" si="215"/>
        <v>0</v>
      </c>
      <c r="CT321" s="209"/>
      <c r="CU321" s="210"/>
    </row>
    <row r="322" spans="5:99" ht="13.5" customHeight="1" thickBot="1">
      <c r="E322" s="41" t="s">
        <v>41</v>
      </c>
      <c r="F322" s="104"/>
      <c r="G322" s="104"/>
      <c r="H322" s="78"/>
      <c r="I322" s="78"/>
      <c r="J322" s="78">
        <v>14</v>
      </c>
      <c r="P322" s="211">
        <f t="shared" si="188"/>
        <v>0</v>
      </c>
      <c r="Q322" s="212"/>
      <c r="R322" s="213"/>
      <c r="S322" s="211">
        <f t="shared" si="189"/>
        <v>0</v>
      </c>
      <c r="T322" s="212"/>
      <c r="U322" s="213"/>
      <c r="V322" s="211">
        <f t="shared" si="190"/>
        <v>0</v>
      </c>
      <c r="W322" s="212"/>
      <c r="X322" s="213"/>
      <c r="Y322" s="211">
        <f t="shared" si="191"/>
        <v>0</v>
      </c>
      <c r="Z322" s="212"/>
      <c r="AA322" s="213"/>
      <c r="AB322" s="211">
        <f t="shared" si="192"/>
        <v>0</v>
      </c>
      <c r="AC322" s="212"/>
      <c r="AD322" s="213"/>
      <c r="AE322" s="211">
        <f t="shared" si="193"/>
        <v>0</v>
      </c>
      <c r="AF322" s="212"/>
      <c r="AG322" s="213"/>
      <c r="AH322" s="211">
        <f t="shared" si="194"/>
        <v>0</v>
      </c>
      <c r="AI322" s="212"/>
      <c r="AJ322" s="213"/>
      <c r="AK322" s="211">
        <f t="shared" si="195"/>
        <v>0</v>
      </c>
      <c r="AL322" s="212"/>
      <c r="AM322" s="213"/>
      <c r="AN322" s="211">
        <f t="shared" si="196"/>
        <v>0</v>
      </c>
      <c r="AO322" s="212"/>
      <c r="AP322" s="213"/>
      <c r="AQ322" s="211">
        <f t="shared" si="197"/>
        <v>0</v>
      </c>
      <c r="AR322" s="212"/>
      <c r="AS322" s="213"/>
      <c r="AT322" s="211">
        <f t="shared" si="198"/>
        <v>0</v>
      </c>
      <c r="AU322" s="212"/>
      <c r="AV322" s="213"/>
      <c r="AW322" s="211">
        <f t="shared" si="199"/>
        <v>0</v>
      </c>
      <c r="AX322" s="212"/>
      <c r="AY322" s="213"/>
      <c r="AZ322" s="211">
        <f t="shared" si="200"/>
        <v>0</v>
      </c>
      <c r="BA322" s="212"/>
      <c r="BB322" s="213"/>
      <c r="BC322" s="211">
        <f t="shared" si="201"/>
        <v>0</v>
      </c>
      <c r="BD322" s="212"/>
      <c r="BE322" s="213"/>
      <c r="BF322" s="211">
        <f t="shared" si="202"/>
        <v>0</v>
      </c>
      <c r="BG322" s="212"/>
      <c r="BH322" s="213"/>
      <c r="BI322" s="211">
        <f t="shared" si="203"/>
        <v>0</v>
      </c>
      <c r="BJ322" s="212"/>
      <c r="BK322" s="213"/>
      <c r="BL322" s="211">
        <f t="shared" si="204"/>
        <v>0</v>
      </c>
      <c r="BM322" s="212"/>
      <c r="BN322" s="213"/>
      <c r="BO322" s="211">
        <f t="shared" si="205"/>
        <v>0</v>
      </c>
      <c r="BP322" s="212"/>
      <c r="BQ322" s="213"/>
      <c r="BR322" s="211">
        <f t="shared" si="206"/>
        <v>0</v>
      </c>
      <c r="BS322" s="212"/>
      <c r="BT322" s="213"/>
      <c r="BU322" s="211">
        <f t="shared" si="207"/>
        <v>0</v>
      </c>
      <c r="BV322" s="212"/>
      <c r="BW322" s="213"/>
      <c r="BX322" s="211">
        <f t="shared" si="208"/>
        <v>0</v>
      </c>
      <c r="BY322" s="212"/>
      <c r="BZ322" s="213"/>
      <c r="CA322" s="211">
        <f t="shared" si="209"/>
        <v>0</v>
      </c>
      <c r="CB322" s="212"/>
      <c r="CC322" s="213"/>
      <c r="CD322" s="211">
        <f t="shared" si="210"/>
        <v>0</v>
      </c>
      <c r="CE322" s="212"/>
      <c r="CF322" s="213"/>
      <c r="CG322" s="211">
        <f t="shared" si="211"/>
        <v>0</v>
      </c>
      <c r="CH322" s="212"/>
      <c r="CI322" s="213"/>
      <c r="CJ322" s="211">
        <f t="shared" si="212"/>
        <v>0</v>
      </c>
      <c r="CK322" s="212"/>
      <c r="CL322" s="213"/>
      <c r="CM322" s="211">
        <f t="shared" si="213"/>
        <v>0</v>
      </c>
      <c r="CN322" s="212"/>
      <c r="CO322" s="213"/>
      <c r="CP322" s="211">
        <f t="shared" si="214"/>
        <v>0</v>
      </c>
      <c r="CQ322" s="212"/>
      <c r="CR322" s="213"/>
      <c r="CS322" s="211">
        <f t="shared" si="215"/>
        <v>0</v>
      </c>
      <c r="CT322" s="212"/>
      <c r="CU322" s="213"/>
    </row>
    <row r="323" spans="5:99" ht="13.5" customHeight="1" thickBot="1">
      <c r="E323" s="100" t="s">
        <v>42</v>
      </c>
      <c r="F323" s="102"/>
      <c r="G323" s="102"/>
      <c r="H323" s="39"/>
      <c r="I323" s="39"/>
      <c r="J323" s="91">
        <v>15</v>
      </c>
      <c r="P323" s="208">
        <f t="shared" si="188"/>
        <v>0</v>
      </c>
      <c r="Q323" s="209"/>
      <c r="R323" s="210"/>
      <c r="S323" s="208">
        <f t="shared" si="189"/>
        <v>0</v>
      </c>
      <c r="T323" s="209"/>
      <c r="U323" s="210"/>
      <c r="V323" s="208">
        <f t="shared" si="190"/>
        <v>0</v>
      </c>
      <c r="W323" s="209"/>
      <c r="X323" s="210"/>
      <c r="Y323" s="208">
        <f t="shared" si="191"/>
        <v>0</v>
      </c>
      <c r="Z323" s="209"/>
      <c r="AA323" s="210"/>
      <c r="AB323" s="208">
        <f t="shared" si="192"/>
        <v>0</v>
      </c>
      <c r="AC323" s="209"/>
      <c r="AD323" s="210"/>
      <c r="AE323" s="208">
        <f t="shared" si="193"/>
        <v>0</v>
      </c>
      <c r="AF323" s="209"/>
      <c r="AG323" s="210"/>
      <c r="AH323" s="208">
        <f t="shared" si="194"/>
        <v>0</v>
      </c>
      <c r="AI323" s="209"/>
      <c r="AJ323" s="210"/>
      <c r="AK323" s="208">
        <f t="shared" si="195"/>
        <v>0</v>
      </c>
      <c r="AL323" s="209"/>
      <c r="AM323" s="210"/>
      <c r="AN323" s="208">
        <f t="shared" si="196"/>
        <v>0</v>
      </c>
      <c r="AO323" s="209"/>
      <c r="AP323" s="210"/>
      <c r="AQ323" s="208">
        <f t="shared" si="197"/>
        <v>0</v>
      </c>
      <c r="AR323" s="209"/>
      <c r="AS323" s="210"/>
      <c r="AT323" s="208">
        <f t="shared" si="198"/>
        <v>0</v>
      </c>
      <c r="AU323" s="209"/>
      <c r="AV323" s="210"/>
      <c r="AW323" s="208">
        <f t="shared" si="199"/>
        <v>0</v>
      </c>
      <c r="AX323" s="209"/>
      <c r="AY323" s="210"/>
      <c r="AZ323" s="208">
        <f t="shared" si="200"/>
        <v>0</v>
      </c>
      <c r="BA323" s="209"/>
      <c r="BB323" s="210"/>
      <c r="BC323" s="208">
        <f t="shared" si="201"/>
        <v>0</v>
      </c>
      <c r="BD323" s="209"/>
      <c r="BE323" s="210"/>
      <c r="BF323" s="208">
        <f t="shared" si="202"/>
        <v>0</v>
      </c>
      <c r="BG323" s="209"/>
      <c r="BH323" s="210"/>
      <c r="BI323" s="208">
        <f t="shared" si="203"/>
        <v>0</v>
      </c>
      <c r="BJ323" s="209"/>
      <c r="BK323" s="210"/>
      <c r="BL323" s="208">
        <f t="shared" si="204"/>
        <v>0</v>
      </c>
      <c r="BM323" s="209"/>
      <c r="BN323" s="210"/>
      <c r="BO323" s="208">
        <f t="shared" si="205"/>
        <v>0</v>
      </c>
      <c r="BP323" s="209"/>
      <c r="BQ323" s="210"/>
      <c r="BR323" s="208">
        <f t="shared" si="206"/>
        <v>0</v>
      </c>
      <c r="BS323" s="209"/>
      <c r="BT323" s="210"/>
      <c r="BU323" s="208">
        <f t="shared" si="207"/>
        <v>0</v>
      </c>
      <c r="BV323" s="209"/>
      <c r="BW323" s="210"/>
      <c r="BX323" s="208">
        <f t="shared" si="208"/>
        <v>0</v>
      </c>
      <c r="BY323" s="209"/>
      <c r="BZ323" s="210"/>
      <c r="CA323" s="208">
        <f t="shared" si="209"/>
        <v>0</v>
      </c>
      <c r="CB323" s="209"/>
      <c r="CC323" s="210"/>
      <c r="CD323" s="208">
        <f t="shared" si="210"/>
        <v>0</v>
      </c>
      <c r="CE323" s="209"/>
      <c r="CF323" s="210"/>
      <c r="CG323" s="208">
        <f t="shared" si="211"/>
        <v>0</v>
      </c>
      <c r="CH323" s="209"/>
      <c r="CI323" s="210"/>
      <c r="CJ323" s="208">
        <f t="shared" si="212"/>
        <v>0</v>
      </c>
      <c r="CK323" s="209"/>
      <c r="CL323" s="210"/>
      <c r="CM323" s="208">
        <f t="shared" si="213"/>
        <v>0</v>
      </c>
      <c r="CN323" s="209"/>
      <c r="CO323" s="210"/>
      <c r="CP323" s="208">
        <f t="shared" si="214"/>
        <v>0</v>
      </c>
      <c r="CQ323" s="209"/>
      <c r="CR323" s="210"/>
      <c r="CS323" s="208">
        <f t="shared" si="215"/>
        <v>0</v>
      </c>
      <c r="CT323" s="209"/>
      <c r="CU323" s="210"/>
    </row>
    <row r="324" spans="5:99" ht="13.5" customHeight="1" thickBot="1">
      <c r="E324" s="41" t="s">
        <v>43</v>
      </c>
      <c r="F324" s="104"/>
      <c r="G324" s="104"/>
      <c r="H324" s="78"/>
      <c r="I324" s="78"/>
      <c r="J324" s="78">
        <v>16</v>
      </c>
      <c r="P324" s="211">
        <f t="shared" si="188"/>
        <v>0</v>
      </c>
      <c r="Q324" s="212"/>
      <c r="R324" s="213"/>
      <c r="S324" s="211">
        <f t="shared" si="189"/>
        <v>0</v>
      </c>
      <c r="T324" s="212"/>
      <c r="U324" s="213"/>
      <c r="V324" s="211">
        <f t="shared" si="190"/>
        <v>0</v>
      </c>
      <c r="W324" s="212"/>
      <c r="X324" s="213"/>
      <c r="Y324" s="211">
        <f t="shared" si="191"/>
        <v>0</v>
      </c>
      <c r="Z324" s="212"/>
      <c r="AA324" s="213"/>
      <c r="AB324" s="211">
        <f t="shared" si="192"/>
        <v>0</v>
      </c>
      <c r="AC324" s="212"/>
      <c r="AD324" s="213"/>
      <c r="AE324" s="211">
        <f t="shared" si="193"/>
        <v>0</v>
      </c>
      <c r="AF324" s="212"/>
      <c r="AG324" s="213"/>
      <c r="AH324" s="211">
        <f t="shared" si="194"/>
        <v>0</v>
      </c>
      <c r="AI324" s="212"/>
      <c r="AJ324" s="213"/>
      <c r="AK324" s="211">
        <f t="shared" si="195"/>
        <v>0</v>
      </c>
      <c r="AL324" s="212"/>
      <c r="AM324" s="213"/>
      <c r="AN324" s="211">
        <f t="shared" si="196"/>
        <v>0</v>
      </c>
      <c r="AO324" s="212"/>
      <c r="AP324" s="213"/>
      <c r="AQ324" s="211">
        <f t="shared" si="197"/>
        <v>0</v>
      </c>
      <c r="AR324" s="212"/>
      <c r="AS324" s="213"/>
      <c r="AT324" s="211">
        <f t="shared" si="198"/>
        <v>0</v>
      </c>
      <c r="AU324" s="212"/>
      <c r="AV324" s="213"/>
      <c r="AW324" s="211">
        <f t="shared" si="199"/>
        <v>0</v>
      </c>
      <c r="AX324" s="212"/>
      <c r="AY324" s="213"/>
      <c r="AZ324" s="211">
        <f t="shared" si="200"/>
        <v>0</v>
      </c>
      <c r="BA324" s="212"/>
      <c r="BB324" s="213"/>
      <c r="BC324" s="211">
        <f t="shared" si="201"/>
        <v>0</v>
      </c>
      <c r="BD324" s="212"/>
      <c r="BE324" s="213"/>
      <c r="BF324" s="211">
        <f t="shared" si="202"/>
        <v>0</v>
      </c>
      <c r="BG324" s="212"/>
      <c r="BH324" s="213"/>
      <c r="BI324" s="211">
        <f t="shared" si="203"/>
        <v>0</v>
      </c>
      <c r="BJ324" s="212"/>
      <c r="BK324" s="213"/>
      <c r="BL324" s="211">
        <f t="shared" si="204"/>
        <v>0</v>
      </c>
      <c r="BM324" s="212"/>
      <c r="BN324" s="213"/>
      <c r="BO324" s="211">
        <f t="shared" si="205"/>
        <v>0</v>
      </c>
      <c r="BP324" s="212"/>
      <c r="BQ324" s="213"/>
      <c r="BR324" s="211">
        <f t="shared" si="206"/>
        <v>0</v>
      </c>
      <c r="BS324" s="212"/>
      <c r="BT324" s="213"/>
      <c r="BU324" s="211">
        <f t="shared" si="207"/>
        <v>0</v>
      </c>
      <c r="BV324" s="212"/>
      <c r="BW324" s="213"/>
      <c r="BX324" s="211">
        <f t="shared" si="208"/>
        <v>0</v>
      </c>
      <c r="BY324" s="212"/>
      <c r="BZ324" s="213"/>
      <c r="CA324" s="211">
        <f t="shared" si="209"/>
        <v>0</v>
      </c>
      <c r="CB324" s="212"/>
      <c r="CC324" s="213"/>
      <c r="CD324" s="211">
        <f t="shared" si="210"/>
        <v>0</v>
      </c>
      <c r="CE324" s="212"/>
      <c r="CF324" s="213"/>
      <c r="CG324" s="211">
        <f t="shared" si="211"/>
        <v>0</v>
      </c>
      <c r="CH324" s="212"/>
      <c r="CI324" s="213"/>
      <c r="CJ324" s="211">
        <f t="shared" si="212"/>
        <v>0</v>
      </c>
      <c r="CK324" s="212"/>
      <c r="CL324" s="213"/>
      <c r="CM324" s="211">
        <f t="shared" si="213"/>
        <v>0</v>
      </c>
      <c r="CN324" s="212"/>
      <c r="CO324" s="213"/>
      <c r="CP324" s="211">
        <f t="shared" si="214"/>
        <v>0</v>
      </c>
      <c r="CQ324" s="212"/>
      <c r="CR324" s="213"/>
      <c r="CS324" s="211">
        <f t="shared" si="215"/>
        <v>0</v>
      </c>
      <c r="CT324" s="212"/>
      <c r="CU324" s="213"/>
    </row>
    <row r="325" spans="5:99" ht="13.5" customHeight="1" thickBot="1">
      <c r="E325" s="100" t="s">
        <v>44</v>
      </c>
      <c r="F325" s="102"/>
      <c r="G325" s="102"/>
      <c r="H325" s="39"/>
      <c r="I325" s="39"/>
      <c r="J325" s="91">
        <v>17</v>
      </c>
      <c r="P325" s="208">
        <f t="shared" si="188"/>
        <v>0</v>
      </c>
      <c r="Q325" s="209"/>
      <c r="R325" s="210"/>
      <c r="S325" s="208">
        <f t="shared" si="189"/>
        <v>0</v>
      </c>
      <c r="T325" s="209"/>
      <c r="U325" s="210"/>
      <c r="V325" s="208">
        <f t="shared" si="190"/>
        <v>0</v>
      </c>
      <c r="W325" s="209"/>
      <c r="X325" s="210"/>
      <c r="Y325" s="208">
        <f t="shared" si="191"/>
        <v>0</v>
      </c>
      <c r="Z325" s="209"/>
      <c r="AA325" s="210"/>
      <c r="AB325" s="208">
        <f t="shared" si="192"/>
        <v>0</v>
      </c>
      <c r="AC325" s="209"/>
      <c r="AD325" s="210"/>
      <c r="AE325" s="208">
        <f t="shared" si="193"/>
        <v>0</v>
      </c>
      <c r="AF325" s="209"/>
      <c r="AG325" s="210"/>
      <c r="AH325" s="208">
        <f t="shared" si="194"/>
        <v>0</v>
      </c>
      <c r="AI325" s="209"/>
      <c r="AJ325" s="210"/>
      <c r="AK325" s="208">
        <f t="shared" si="195"/>
        <v>0</v>
      </c>
      <c r="AL325" s="209"/>
      <c r="AM325" s="210"/>
      <c r="AN325" s="208">
        <f t="shared" si="196"/>
        <v>0</v>
      </c>
      <c r="AO325" s="209"/>
      <c r="AP325" s="210"/>
      <c r="AQ325" s="208">
        <f t="shared" si="197"/>
        <v>0</v>
      </c>
      <c r="AR325" s="209"/>
      <c r="AS325" s="210"/>
      <c r="AT325" s="208">
        <f t="shared" si="198"/>
        <v>0</v>
      </c>
      <c r="AU325" s="209"/>
      <c r="AV325" s="210"/>
      <c r="AW325" s="208">
        <f t="shared" si="199"/>
        <v>0</v>
      </c>
      <c r="AX325" s="209"/>
      <c r="AY325" s="210"/>
      <c r="AZ325" s="208">
        <f t="shared" si="200"/>
        <v>0</v>
      </c>
      <c r="BA325" s="209"/>
      <c r="BB325" s="210"/>
      <c r="BC325" s="208">
        <f t="shared" si="201"/>
        <v>0</v>
      </c>
      <c r="BD325" s="209"/>
      <c r="BE325" s="210"/>
      <c r="BF325" s="208">
        <f t="shared" si="202"/>
        <v>0</v>
      </c>
      <c r="BG325" s="209"/>
      <c r="BH325" s="210"/>
      <c r="BI325" s="208">
        <f t="shared" si="203"/>
        <v>0</v>
      </c>
      <c r="BJ325" s="209"/>
      <c r="BK325" s="210"/>
      <c r="BL325" s="208">
        <f t="shared" si="204"/>
        <v>0</v>
      </c>
      <c r="BM325" s="209"/>
      <c r="BN325" s="210"/>
      <c r="BO325" s="208">
        <f t="shared" si="205"/>
        <v>0</v>
      </c>
      <c r="BP325" s="209"/>
      <c r="BQ325" s="210"/>
      <c r="BR325" s="208">
        <f t="shared" si="206"/>
        <v>0</v>
      </c>
      <c r="BS325" s="209"/>
      <c r="BT325" s="210"/>
      <c r="BU325" s="208">
        <f t="shared" si="207"/>
        <v>0</v>
      </c>
      <c r="BV325" s="209"/>
      <c r="BW325" s="210"/>
      <c r="BX325" s="208">
        <f t="shared" si="208"/>
        <v>0</v>
      </c>
      <c r="BY325" s="209"/>
      <c r="BZ325" s="210"/>
      <c r="CA325" s="208">
        <f t="shared" si="209"/>
        <v>0</v>
      </c>
      <c r="CB325" s="209"/>
      <c r="CC325" s="210"/>
      <c r="CD325" s="208">
        <f t="shared" si="210"/>
        <v>0</v>
      </c>
      <c r="CE325" s="209"/>
      <c r="CF325" s="210"/>
      <c r="CG325" s="208">
        <f t="shared" si="211"/>
        <v>0</v>
      </c>
      <c r="CH325" s="209"/>
      <c r="CI325" s="210"/>
      <c r="CJ325" s="208">
        <f t="shared" si="212"/>
        <v>0</v>
      </c>
      <c r="CK325" s="209"/>
      <c r="CL325" s="210"/>
      <c r="CM325" s="208">
        <f t="shared" si="213"/>
        <v>0</v>
      </c>
      <c r="CN325" s="209"/>
      <c r="CO325" s="210"/>
      <c r="CP325" s="208">
        <f t="shared" si="214"/>
        <v>0</v>
      </c>
      <c r="CQ325" s="209"/>
      <c r="CR325" s="210"/>
      <c r="CS325" s="208">
        <f t="shared" si="215"/>
        <v>0</v>
      </c>
      <c r="CT325" s="209"/>
      <c r="CU325" s="210"/>
    </row>
    <row r="326" spans="5:99" ht="13.5" hidden="1" customHeight="1" thickBot="1">
      <c r="E326" s="41" t="s">
        <v>45</v>
      </c>
      <c r="F326" s="104"/>
      <c r="G326" s="104"/>
      <c r="H326" s="78"/>
      <c r="I326" s="78"/>
      <c r="J326" s="78">
        <v>18</v>
      </c>
      <c r="P326" s="211">
        <f t="shared" si="188"/>
        <v>0</v>
      </c>
      <c r="Q326" s="212"/>
      <c r="R326" s="213"/>
      <c r="S326" s="211">
        <f t="shared" si="189"/>
        <v>0</v>
      </c>
      <c r="T326" s="212"/>
      <c r="U326" s="213"/>
      <c r="V326" s="211">
        <f t="shared" si="190"/>
        <v>0</v>
      </c>
      <c r="W326" s="212"/>
      <c r="X326" s="213"/>
      <c r="Y326" s="211">
        <f t="shared" si="191"/>
        <v>0</v>
      </c>
      <c r="Z326" s="212"/>
      <c r="AA326" s="213"/>
      <c r="AB326" s="211">
        <f t="shared" si="192"/>
        <v>0</v>
      </c>
      <c r="AC326" s="212"/>
      <c r="AD326" s="213"/>
      <c r="AE326" s="211">
        <f t="shared" si="193"/>
        <v>0</v>
      </c>
      <c r="AF326" s="212"/>
      <c r="AG326" s="213"/>
      <c r="AH326" s="211">
        <f t="shared" si="194"/>
        <v>0</v>
      </c>
      <c r="AI326" s="212"/>
      <c r="AJ326" s="213"/>
      <c r="AK326" s="211">
        <f t="shared" si="195"/>
        <v>0</v>
      </c>
      <c r="AL326" s="212"/>
      <c r="AM326" s="213"/>
      <c r="AN326" s="211">
        <f t="shared" si="196"/>
        <v>0</v>
      </c>
      <c r="AO326" s="212"/>
      <c r="AP326" s="213"/>
      <c r="AQ326" s="211">
        <f t="shared" si="197"/>
        <v>0</v>
      </c>
      <c r="AR326" s="212"/>
      <c r="AS326" s="213"/>
      <c r="AT326" s="211">
        <f t="shared" si="198"/>
        <v>0</v>
      </c>
      <c r="AU326" s="212"/>
      <c r="AV326" s="213"/>
      <c r="AW326" s="211">
        <f t="shared" si="199"/>
        <v>0</v>
      </c>
      <c r="AX326" s="212"/>
      <c r="AY326" s="213"/>
      <c r="AZ326" s="211">
        <f t="shared" si="200"/>
        <v>0</v>
      </c>
      <c r="BA326" s="212"/>
      <c r="BB326" s="213"/>
      <c r="BC326" s="211">
        <f t="shared" si="201"/>
        <v>0</v>
      </c>
      <c r="BD326" s="212"/>
      <c r="BE326" s="213"/>
      <c r="BF326" s="211">
        <f t="shared" si="202"/>
        <v>0</v>
      </c>
      <c r="BG326" s="212"/>
      <c r="BH326" s="213"/>
      <c r="BI326" s="211">
        <f t="shared" si="203"/>
        <v>0</v>
      </c>
      <c r="BJ326" s="212"/>
      <c r="BK326" s="213"/>
      <c r="BL326" s="211">
        <f t="shared" si="204"/>
        <v>0</v>
      </c>
      <c r="BM326" s="212"/>
      <c r="BN326" s="213"/>
      <c r="BO326" s="211">
        <f t="shared" si="205"/>
        <v>0</v>
      </c>
      <c r="BP326" s="212"/>
      <c r="BQ326" s="213"/>
      <c r="BR326" s="211">
        <f t="shared" si="206"/>
        <v>0</v>
      </c>
      <c r="BS326" s="212"/>
      <c r="BT326" s="213"/>
      <c r="BU326" s="211">
        <f t="shared" si="207"/>
        <v>0</v>
      </c>
      <c r="BV326" s="212"/>
      <c r="BW326" s="213"/>
      <c r="BX326" s="211">
        <f t="shared" si="208"/>
        <v>0</v>
      </c>
      <c r="BY326" s="212"/>
      <c r="BZ326" s="213"/>
      <c r="CA326" s="211">
        <f t="shared" si="209"/>
        <v>0</v>
      </c>
      <c r="CB326" s="212"/>
      <c r="CC326" s="213"/>
      <c r="CD326" s="211">
        <f t="shared" si="210"/>
        <v>0</v>
      </c>
      <c r="CE326" s="212"/>
      <c r="CF326" s="213"/>
      <c r="CG326" s="211">
        <f t="shared" si="211"/>
        <v>0</v>
      </c>
      <c r="CH326" s="212"/>
      <c r="CI326" s="213"/>
      <c r="CJ326" s="211">
        <f t="shared" si="212"/>
        <v>0</v>
      </c>
      <c r="CK326" s="212"/>
      <c r="CL326" s="213"/>
      <c r="CM326" s="211">
        <f t="shared" si="213"/>
        <v>0</v>
      </c>
      <c r="CN326" s="212"/>
      <c r="CO326" s="213"/>
      <c r="CP326" s="211">
        <f t="shared" si="214"/>
        <v>0</v>
      </c>
      <c r="CQ326" s="212"/>
      <c r="CR326" s="213"/>
      <c r="CS326" s="211">
        <f t="shared" si="215"/>
        <v>0</v>
      </c>
      <c r="CT326" s="212"/>
      <c r="CU326" s="213"/>
    </row>
    <row r="327" spans="5:99" ht="13.5" hidden="1" customHeight="1" thickBot="1">
      <c r="E327" s="100" t="s">
        <v>46</v>
      </c>
      <c r="F327" s="102"/>
      <c r="G327" s="102"/>
      <c r="H327" s="39"/>
      <c r="I327" s="39"/>
      <c r="J327" s="91">
        <v>19</v>
      </c>
      <c r="P327" s="208">
        <f t="shared" si="188"/>
        <v>0</v>
      </c>
      <c r="Q327" s="209"/>
      <c r="R327" s="210"/>
      <c r="S327" s="208">
        <f t="shared" si="189"/>
        <v>0</v>
      </c>
      <c r="T327" s="209"/>
      <c r="U327" s="210"/>
      <c r="V327" s="208">
        <f t="shared" si="190"/>
        <v>0</v>
      </c>
      <c r="W327" s="209"/>
      <c r="X327" s="210"/>
      <c r="Y327" s="208">
        <f t="shared" si="191"/>
        <v>0</v>
      </c>
      <c r="Z327" s="209"/>
      <c r="AA327" s="210"/>
      <c r="AB327" s="208">
        <f t="shared" si="192"/>
        <v>0</v>
      </c>
      <c r="AC327" s="209"/>
      <c r="AD327" s="210"/>
      <c r="AE327" s="208">
        <f t="shared" si="193"/>
        <v>0</v>
      </c>
      <c r="AF327" s="209"/>
      <c r="AG327" s="210"/>
      <c r="AH327" s="208">
        <f t="shared" si="194"/>
        <v>0</v>
      </c>
      <c r="AI327" s="209"/>
      <c r="AJ327" s="210"/>
      <c r="AK327" s="208">
        <f t="shared" si="195"/>
        <v>0</v>
      </c>
      <c r="AL327" s="209"/>
      <c r="AM327" s="210"/>
      <c r="AN327" s="208">
        <f t="shared" si="196"/>
        <v>0</v>
      </c>
      <c r="AO327" s="209"/>
      <c r="AP327" s="210"/>
      <c r="AQ327" s="208">
        <f t="shared" si="197"/>
        <v>0</v>
      </c>
      <c r="AR327" s="209"/>
      <c r="AS327" s="210"/>
      <c r="AT327" s="208">
        <f t="shared" si="198"/>
        <v>0</v>
      </c>
      <c r="AU327" s="209"/>
      <c r="AV327" s="210"/>
      <c r="AW327" s="208">
        <f t="shared" si="199"/>
        <v>0</v>
      </c>
      <c r="AX327" s="209"/>
      <c r="AY327" s="210"/>
      <c r="AZ327" s="208">
        <f t="shared" si="200"/>
        <v>0</v>
      </c>
      <c r="BA327" s="209"/>
      <c r="BB327" s="210"/>
      <c r="BC327" s="208">
        <f t="shared" si="201"/>
        <v>0</v>
      </c>
      <c r="BD327" s="209"/>
      <c r="BE327" s="210"/>
      <c r="BF327" s="208">
        <f t="shared" si="202"/>
        <v>0</v>
      </c>
      <c r="BG327" s="209"/>
      <c r="BH327" s="210"/>
      <c r="BI327" s="208">
        <f t="shared" si="203"/>
        <v>0</v>
      </c>
      <c r="BJ327" s="209"/>
      <c r="BK327" s="210"/>
      <c r="BL327" s="208">
        <f t="shared" si="204"/>
        <v>0</v>
      </c>
      <c r="BM327" s="209"/>
      <c r="BN327" s="210"/>
      <c r="BO327" s="208">
        <f t="shared" si="205"/>
        <v>0</v>
      </c>
      <c r="BP327" s="209"/>
      <c r="BQ327" s="210"/>
      <c r="BR327" s="208">
        <f t="shared" si="206"/>
        <v>0</v>
      </c>
      <c r="BS327" s="209"/>
      <c r="BT327" s="210"/>
      <c r="BU327" s="208">
        <f t="shared" si="207"/>
        <v>0</v>
      </c>
      <c r="BV327" s="209"/>
      <c r="BW327" s="210"/>
      <c r="BX327" s="208">
        <f t="shared" si="208"/>
        <v>0</v>
      </c>
      <c r="BY327" s="209"/>
      <c r="BZ327" s="210"/>
      <c r="CA327" s="208">
        <f t="shared" si="209"/>
        <v>0</v>
      </c>
      <c r="CB327" s="209"/>
      <c r="CC327" s="210"/>
      <c r="CD327" s="208">
        <f t="shared" si="210"/>
        <v>0</v>
      </c>
      <c r="CE327" s="209"/>
      <c r="CF327" s="210"/>
      <c r="CG327" s="208">
        <f t="shared" si="211"/>
        <v>0</v>
      </c>
      <c r="CH327" s="209"/>
      <c r="CI327" s="210"/>
      <c r="CJ327" s="208">
        <f t="shared" si="212"/>
        <v>0</v>
      </c>
      <c r="CK327" s="209"/>
      <c r="CL327" s="210"/>
      <c r="CM327" s="208">
        <f t="shared" si="213"/>
        <v>0</v>
      </c>
      <c r="CN327" s="209"/>
      <c r="CO327" s="210"/>
      <c r="CP327" s="208">
        <f t="shared" si="214"/>
        <v>0</v>
      </c>
      <c r="CQ327" s="209"/>
      <c r="CR327" s="210"/>
      <c r="CS327" s="208">
        <f t="shared" si="215"/>
        <v>0</v>
      </c>
      <c r="CT327" s="209"/>
      <c r="CU327" s="210"/>
    </row>
    <row r="328" spans="5:99" ht="13.5" hidden="1" customHeight="1" thickBot="1">
      <c r="E328" s="41" t="s">
        <v>47</v>
      </c>
      <c r="F328" s="104"/>
      <c r="G328" s="104"/>
      <c r="H328" s="78"/>
      <c r="I328" s="78"/>
      <c r="J328" s="78">
        <v>20</v>
      </c>
      <c r="P328" s="211">
        <f t="shared" si="188"/>
        <v>0</v>
      </c>
      <c r="Q328" s="212"/>
      <c r="R328" s="213"/>
      <c r="S328" s="211">
        <f t="shared" si="189"/>
        <v>0</v>
      </c>
      <c r="T328" s="212"/>
      <c r="U328" s="213"/>
      <c r="V328" s="211">
        <f t="shared" si="190"/>
        <v>0</v>
      </c>
      <c r="W328" s="212"/>
      <c r="X328" s="213"/>
      <c r="Y328" s="211">
        <f t="shared" si="191"/>
        <v>0</v>
      </c>
      <c r="Z328" s="212"/>
      <c r="AA328" s="213"/>
      <c r="AB328" s="211">
        <f t="shared" si="192"/>
        <v>0</v>
      </c>
      <c r="AC328" s="212"/>
      <c r="AD328" s="213"/>
      <c r="AE328" s="211">
        <f t="shared" si="193"/>
        <v>0</v>
      </c>
      <c r="AF328" s="212"/>
      <c r="AG328" s="213"/>
      <c r="AH328" s="211">
        <f t="shared" si="194"/>
        <v>0</v>
      </c>
      <c r="AI328" s="212"/>
      <c r="AJ328" s="213"/>
      <c r="AK328" s="211">
        <f t="shared" si="195"/>
        <v>0</v>
      </c>
      <c r="AL328" s="212"/>
      <c r="AM328" s="213"/>
      <c r="AN328" s="211">
        <f t="shared" si="196"/>
        <v>0</v>
      </c>
      <c r="AO328" s="212"/>
      <c r="AP328" s="213"/>
      <c r="AQ328" s="211">
        <f t="shared" si="197"/>
        <v>0</v>
      </c>
      <c r="AR328" s="212"/>
      <c r="AS328" s="213"/>
      <c r="AT328" s="211">
        <f t="shared" si="198"/>
        <v>0</v>
      </c>
      <c r="AU328" s="212"/>
      <c r="AV328" s="213"/>
      <c r="AW328" s="211">
        <f t="shared" si="199"/>
        <v>0</v>
      </c>
      <c r="AX328" s="212"/>
      <c r="AY328" s="213"/>
      <c r="AZ328" s="211">
        <f t="shared" si="200"/>
        <v>0</v>
      </c>
      <c r="BA328" s="212"/>
      <c r="BB328" s="213"/>
      <c r="BC328" s="211">
        <f t="shared" si="201"/>
        <v>0</v>
      </c>
      <c r="BD328" s="212"/>
      <c r="BE328" s="213"/>
      <c r="BF328" s="211">
        <f t="shared" si="202"/>
        <v>0</v>
      </c>
      <c r="BG328" s="212"/>
      <c r="BH328" s="213"/>
      <c r="BI328" s="211">
        <f t="shared" si="203"/>
        <v>0</v>
      </c>
      <c r="BJ328" s="212"/>
      <c r="BK328" s="213"/>
      <c r="BL328" s="211">
        <f t="shared" si="204"/>
        <v>0</v>
      </c>
      <c r="BM328" s="212"/>
      <c r="BN328" s="213"/>
      <c r="BO328" s="211">
        <f t="shared" si="205"/>
        <v>0</v>
      </c>
      <c r="BP328" s="212"/>
      <c r="BQ328" s="213"/>
      <c r="BR328" s="211">
        <f t="shared" si="206"/>
        <v>0</v>
      </c>
      <c r="BS328" s="212"/>
      <c r="BT328" s="213"/>
      <c r="BU328" s="211">
        <f t="shared" si="207"/>
        <v>0</v>
      </c>
      <c r="BV328" s="212"/>
      <c r="BW328" s="213"/>
      <c r="BX328" s="211">
        <f t="shared" si="208"/>
        <v>0</v>
      </c>
      <c r="BY328" s="212"/>
      <c r="BZ328" s="213"/>
      <c r="CA328" s="211">
        <f t="shared" si="209"/>
        <v>0</v>
      </c>
      <c r="CB328" s="212"/>
      <c r="CC328" s="213"/>
      <c r="CD328" s="211">
        <f t="shared" si="210"/>
        <v>0</v>
      </c>
      <c r="CE328" s="212"/>
      <c r="CF328" s="213"/>
      <c r="CG328" s="211">
        <f t="shared" si="211"/>
        <v>0</v>
      </c>
      <c r="CH328" s="212"/>
      <c r="CI328" s="213"/>
      <c r="CJ328" s="211">
        <f t="shared" si="212"/>
        <v>0</v>
      </c>
      <c r="CK328" s="212"/>
      <c r="CL328" s="213"/>
      <c r="CM328" s="211">
        <f t="shared" si="213"/>
        <v>0</v>
      </c>
      <c r="CN328" s="212"/>
      <c r="CO328" s="213"/>
      <c r="CP328" s="211">
        <f t="shared" si="214"/>
        <v>0</v>
      </c>
      <c r="CQ328" s="212"/>
      <c r="CR328" s="213"/>
      <c r="CS328" s="211">
        <f t="shared" si="215"/>
        <v>0</v>
      </c>
      <c r="CT328" s="212"/>
      <c r="CU328" s="213"/>
    </row>
    <row r="329" spans="5:99" ht="13.5" hidden="1" customHeight="1" thickBot="1">
      <c r="E329" s="100" t="s">
        <v>48</v>
      </c>
      <c r="F329" s="102"/>
      <c r="G329" s="102"/>
      <c r="H329" s="39"/>
      <c r="I329" s="39"/>
      <c r="J329" s="91">
        <v>21</v>
      </c>
      <c r="P329" s="208">
        <f t="shared" si="188"/>
        <v>0</v>
      </c>
      <c r="Q329" s="209"/>
      <c r="R329" s="210"/>
      <c r="S329" s="208">
        <f t="shared" si="189"/>
        <v>0</v>
      </c>
      <c r="T329" s="209"/>
      <c r="U329" s="210"/>
      <c r="V329" s="208">
        <f t="shared" si="190"/>
        <v>0</v>
      </c>
      <c r="W329" s="209"/>
      <c r="X329" s="210"/>
      <c r="Y329" s="208">
        <f t="shared" si="191"/>
        <v>0</v>
      </c>
      <c r="Z329" s="209"/>
      <c r="AA329" s="210"/>
      <c r="AB329" s="208">
        <f t="shared" si="192"/>
        <v>0</v>
      </c>
      <c r="AC329" s="209"/>
      <c r="AD329" s="210"/>
      <c r="AE329" s="208">
        <f t="shared" si="193"/>
        <v>0</v>
      </c>
      <c r="AF329" s="209"/>
      <c r="AG329" s="210"/>
      <c r="AH329" s="208">
        <f t="shared" si="194"/>
        <v>0</v>
      </c>
      <c r="AI329" s="209"/>
      <c r="AJ329" s="210"/>
      <c r="AK329" s="208">
        <f t="shared" si="195"/>
        <v>0</v>
      </c>
      <c r="AL329" s="209"/>
      <c r="AM329" s="210"/>
      <c r="AN329" s="208">
        <f t="shared" si="196"/>
        <v>0</v>
      </c>
      <c r="AO329" s="209"/>
      <c r="AP329" s="210"/>
      <c r="AQ329" s="208">
        <f t="shared" si="197"/>
        <v>0</v>
      </c>
      <c r="AR329" s="209"/>
      <c r="AS329" s="210"/>
      <c r="AT329" s="208">
        <f t="shared" si="198"/>
        <v>0</v>
      </c>
      <c r="AU329" s="209"/>
      <c r="AV329" s="210"/>
      <c r="AW329" s="208">
        <f t="shared" si="199"/>
        <v>0</v>
      </c>
      <c r="AX329" s="209"/>
      <c r="AY329" s="210"/>
      <c r="AZ329" s="208">
        <f t="shared" si="200"/>
        <v>0</v>
      </c>
      <c r="BA329" s="209"/>
      <c r="BB329" s="210"/>
      <c r="BC329" s="208">
        <f t="shared" si="201"/>
        <v>0</v>
      </c>
      <c r="BD329" s="209"/>
      <c r="BE329" s="210"/>
      <c r="BF329" s="208">
        <f t="shared" si="202"/>
        <v>0</v>
      </c>
      <c r="BG329" s="209"/>
      <c r="BH329" s="210"/>
      <c r="BI329" s="208">
        <f t="shared" si="203"/>
        <v>0</v>
      </c>
      <c r="BJ329" s="209"/>
      <c r="BK329" s="210"/>
      <c r="BL329" s="208">
        <f t="shared" si="204"/>
        <v>0</v>
      </c>
      <c r="BM329" s="209"/>
      <c r="BN329" s="210"/>
      <c r="BO329" s="208">
        <f t="shared" si="205"/>
        <v>0</v>
      </c>
      <c r="BP329" s="209"/>
      <c r="BQ329" s="210"/>
      <c r="BR329" s="208">
        <f t="shared" si="206"/>
        <v>0</v>
      </c>
      <c r="BS329" s="209"/>
      <c r="BT329" s="210"/>
      <c r="BU329" s="208">
        <f t="shared" si="207"/>
        <v>0</v>
      </c>
      <c r="BV329" s="209"/>
      <c r="BW329" s="210"/>
      <c r="BX329" s="208">
        <f t="shared" si="208"/>
        <v>0</v>
      </c>
      <c r="BY329" s="209"/>
      <c r="BZ329" s="210"/>
      <c r="CA329" s="208">
        <f t="shared" si="209"/>
        <v>0</v>
      </c>
      <c r="CB329" s="209"/>
      <c r="CC329" s="210"/>
      <c r="CD329" s="208">
        <f t="shared" si="210"/>
        <v>0</v>
      </c>
      <c r="CE329" s="209"/>
      <c r="CF329" s="210"/>
      <c r="CG329" s="208">
        <f t="shared" si="211"/>
        <v>0</v>
      </c>
      <c r="CH329" s="209"/>
      <c r="CI329" s="210"/>
      <c r="CJ329" s="208">
        <f t="shared" si="212"/>
        <v>0</v>
      </c>
      <c r="CK329" s="209"/>
      <c r="CL329" s="210"/>
      <c r="CM329" s="208">
        <f t="shared" si="213"/>
        <v>0</v>
      </c>
      <c r="CN329" s="209"/>
      <c r="CO329" s="210"/>
      <c r="CP329" s="208">
        <f t="shared" si="214"/>
        <v>0</v>
      </c>
      <c r="CQ329" s="209"/>
      <c r="CR329" s="210"/>
      <c r="CS329" s="208">
        <f t="shared" si="215"/>
        <v>0</v>
      </c>
      <c r="CT329" s="209"/>
      <c r="CU329" s="210"/>
    </row>
    <row r="330" spans="5:99" ht="13.5" hidden="1" customHeight="1" thickBot="1">
      <c r="E330" s="41" t="s">
        <v>49</v>
      </c>
      <c r="F330" s="104"/>
      <c r="G330" s="104"/>
      <c r="H330" s="78"/>
      <c r="I330" s="78"/>
      <c r="J330" s="78">
        <v>22</v>
      </c>
      <c r="P330" s="211">
        <f t="shared" ref="P330" si="216">SUMIF($A$3:$A$308,$J330,R$3:R$308)</f>
        <v>0</v>
      </c>
      <c r="Q330" s="212"/>
      <c r="R330" s="213"/>
      <c r="S330" s="211">
        <f t="shared" si="189"/>
        <v>0</v>
      </c>
      <c r="T330" s="212"/>
      <c r="U330" s="213"/>
      <c r="V330" s="211">
        <f t="shared" si="190"/>
        <v>0</v>
      </c>
      <c r="W330" s="212"/>
      <c r="X330" s="213"/>
      <c r="Y330" s="211">
        <f t="shared" si="191"/>
        <v>0</v>
      </c>
      <c r="Z330" s="212"/>
      <c r="AA330" s="213"/>
      <c r="AB330" s="211">
        <f t="shared" si="192"/>
        <v>0</v>
      </c>
      <c r="AC330" s="212"/>
      <c r="AD330" s="213"/>
      <c r="AE330" s="211">
        <f t="shared" si="193"/>
        <v>0</v>
      </c>
      <c r="AF330" s="212"/>
      <c r="AG330" s="213"/>
      <c r="AH330" s="211">
        <f t="shared" si="194"/>
        <v>0</v>
      </c>
      <c r="AI330" s="212"/>
      <c r="AJ330" s="213"/>
      <c r="AK330" s="211">
        <f t="shared" si="195"/>
        <v>0</v>
      </c>
      <c r="AL330" s="212"/>
      <c r="AM330" s="213"/>
      <c r="AN330" s="211">
        <f t="shared" si="196"/>
        <v>0</v>
      </c>
      <c r="AO330" s="212"/>
      <c r="AP330" s="213"/>
      <c r="AQ330" s="211">
        <f t="shared" si="197"/>
        <v>0</v>
      </c>
      <c r="AR330" s="212"/>
      <c r="AS330" s="213"/>
      <c r="AT330" s="211">
        <f t="shared" si="198"/>
        <v>0</v>
      </c>
      <c r="AU330" s="212"/>
      <c r="AV330" s="213"/>
      <c r="AW330" s="211">
        <f t="shared" si="199"/>
        <v>0</v>
      </c>
      <c r="AX330" s="212"/>
      <c r="AY330" s="213"/>
      <c r="AZ330" s="211">
        <f t="shared" si="200"/>
        <v>0</v>
      </c>
      <c r="BA330" s="212"/>
      <c r="BB330" s="213"/>
      <c r="BC330" s="211">
        <f t="shared" si="201"/>
        <v>0</v>
      </c>
      <c r="BD330" s="212"/>
      <c r="BE330" s="213"/>
      <c r="BF330" s="211">
        <f t="shared" si="202"/>
        <v>0</v>
      </c>
      <c r="BG330" s="212"/>
      <c r="BH330" s="213"/>
      <c r="BI330" s="211">
        <f t="shared" si="203"/>
        <v>0</v>
      </c>
      <c r="BJ330" s="212"/>
      <c r="BK330" s="213"/>
      <c r="BL330" s="211">
        <f t="shared" si="204"/>
        <v>0</v>
      </c>
      <c r="BM330" s="212"/>
      <c r="BN330" s="213"/>
      <c r="BO330" s="211">
        <f t="shared" si="205"/>
        <v>0</v>
      </c>
      <c r="BP330" s="212"/>
      <c r="BQ330" s="213"/>
      <c r="BR330" s="211">
        <f t="shared" si="206"/>
        <v>0</v>
      </c>
      <c r="BS330" s="212"/>
      <c r="BT330" s="213"/>
      <c r="BU330" s="211">
        <f t="shared" si="207"/>
        <v>0</v>
      </c>
      <c r="BV330" s="212"/>
      <c r="BW330" s="213"/>
      <c r="BX330" s="211">
        <f t="shared" si="208"/>
        <v>0</v>
      </c>
      <c r="BY330" s="212"/>
      <c r="BZ330" s="213"/>
      <c r="CA330" s="211">
        <f t="shared" si="209"/>
        <v>0</v>
      </c>
      <c r="CB330" s="212"/>
      <c r="CC330" s="213"/>
      <c r="CD330" s="211">
        <f t="shared" si="210"/>
        <v>0</v>
      </c>
      <c r="CE330" s="212"/>
      <c r="CF330" s="213"/>
      <c r="CG330" s="211">
        <f t="shared" si="211"/>
        <v>0</v>
      </c>
      <c r="CH330" s="212"/>
      <c r="CI330" s="213"/>
      <c r="CJ330" s="211">
        <f t="shared" si="212"/>
        <v>0</v>
      </c>
      <c r="CK330" s="212"/>
      <c r="CL330" s="213"/>
      <c r="CM330" s="211">
        <f t="shared" si="213"/>
        <v>0</v>
      </c>
      <c r="CN330" s="212"/>
      <c r="CO330" s="213"/>
      <c r="CP330" s="211">
        <f t="shared" si="214"/>
        <v>0</v>
      </c>
      <c r="CQ330" s="212"/>
      <c r="CR330" s="213"/>
      <c r="CS330" s="211">
        <f t="shared" si="215"/>
        <v>0</v>
      </c>
      <c r="CT330" s="212"/>
      <c r="CU330" s="213"/>
    </row>
    <row r="331" spans="5:99" ht="13.5" hidden="1" customHeight="1" thickBot="1">
      <c r="E331" s="100" t="s">
        <v>50</v>
      </c>
      <c r="F331" s="102"/>
      <c r="G331" s="102"/>
      <c r="H331" s="39"/>
      <c r="I331" s="39"/>
      <c r="J331" s="91">
        <v>23</v>
      </c>
      <c r="P331" s="208">
        <f t="shared" si="188"/>
        <v>0</v>
      </c>
      <c r="Q331" s="209"/>
      <c r="R331" s="210"/>
      <c r="S331" s="208">
        <f t="shared" si="189"/>
        <v>0</v>
      </c>
      <c r="T331" s="209"/>
      <c r="U331" s="210"/>
      <c r="V331" s="208">
        <f t="shared" si="190"/>
        <v>0</v>
      </c>
      <c r="W331" s="209"/>
      <c r="X331" s="210"/>
      <c r="Y331" s="208">
        <f t="shared" si="191"/>
        <v>0</v>
      </c>
      <c r="Z331" s="209"/>
      <c r="AA331" s="210"/>
      <c r="AB331" s="208">
        <f t="shared" si="192"/>
        <v>0</v>
      </c>
      <c r="AC331" s="209"/>
      <c r="AD331" s="210"/>
      <c r="AE331" s="208">
        <f t="shared" si="193"/>
        <v>0</v>
      </c>
      <c r="AF331" s="209"/>
      <c r="AG331" s="210"/>
      <c r="AH331" s="208">
        <f t="shared" si="194"/>
        <v>0</v>
      </c>
      <c r="AI331" s="209"/>
      <c r="AJ331" s="210"/>
      <c r="AK331" s="208">
        <f t="shared" si="195"/>
        <v>0</v>
      </c>
      <c r="AL331" s="209"/>
      <c r="AM331" s="210"/>
      <c r="AN331" s="208">
        <f t="shared" si="196"/>
        <v>0</v>
      </c>
      <c r="AO331" s="209"/>
      <c r="AP331" s="210"/>
      <c r="AQ331" s="208">
        <f t="shared" si="197"/>
        <v>0</v>
      </c>
      <c r="AR331" s="209"/>
      <c r="AS331" s="210"/>
      <c r="AT331" s="208">
        <f t="shared" si="198"/>
        <v>0</v>
      </c>
      <c r="AU331" s="209"/>
      <c r="AV331" s="210"/>
      <c r="AW331" s="208">
        <f t="shared" si="199"/>
        <v>0</v>
      </c>
      <c r="AX331" s="209"/>
      <c r="AY331" s="210"/>
      <c r="AZ331" s="208">
        <f t="shared" si="200"/>
        <v>0</v>
      </c>
      <c r="BA331" s="209"/>
      <c r="BB331" s="210"/>
      <c r="BC331" s="208">
        <f t="shared" si="201"/>
        <v>0</v>
      </c>
      <c r="BD331" s="209"/>
      <c r="BE331" s="210"/>
      <c r="BF331" s="208">
        <f t="shared" si="202"/>
        <v>0</v>
      </c>
      <c r="BG331" s="209"/>
      <c r="BH331" s="210"/>
      <c r="BI331" s="208">
        <f t="shared" si="203"/>
        <v>0</v>
      </c>
      <c r="BJ331" s="209"/>
      <c r="BK331" s="210"/>
      <c r="BL331" s="208">
        <f t="shared" si="204"/>
        <v>0</v>
      </c>
      <c r="BM331" s="209"/>
      <c r="BN331" s="210"/>
      <c r="BO331" s="208">
        <f t="shared" si="205"/>
        <v>0</v>
      </c>
      <c r="BP331" s="209"/>
      <c r="BQ331" s="210"/>
      <c r="BR331" s="208">
        <f t="shared" si="206"/>
        <v>0</v>
      </c>
      <c r="BS331" s="209"/>
      <c r="BT331" s="210"/>
      <c r="BU331" s="208">
        <f t="shared" si="207"/>
        <v>0</v>
      </c>
      <c r="BV331" s="209"/>
      <c r="BW331" s="210"/>
      <c r="BX331" s="208">
        <f t="shared" si="208"/>
        <v>0</v>
      </c>
      <c r="BY331" s="209"/>
      <c r="BZ331" s="210"/>
      <c r="CA331" s="208">
        <f t="shared" si="209"/>
        <v>0</v>
      </c>
      <c r="CB331" s="209"/>
      <c r="CC331" s="210"/>
      <c r="CD331" s="208">
        <f t="shared" si="210"/>
        <v>0</v>
      </c>
      <c r="CE331" s="209"/>
      <c r="CF331" s="210"/>
      <c r="CG331" s="208">
        <f t="shared" si="211"/>
        <v>0</v>
      </c>
      <c r="CH331" s="209"/>
      <c r="CI331" s="210"/>
      <c r="CJ331" s="208">
        <f t="shared" si="212"/>
        <v>0</v>
      </c>
      <c r="CK331" s="209"/>
      <c r="CL331" s="210"/>
      <c r="CM331" s="208">
        <f t="shared" si="213"/>
        <v>0</v>
      </c>
      <c r="CN331" s="209"/>
      <c r="CO331" s="210"/>
      <c r="CP331" s="208">
        <f t="shared" si="214"/>
        <v>0</v>
      </c>
      <c r="CQ331" s="209"/>
      <c r="CR331" s="210"/>
      <c r="CS331" s="208">
        <f t="shared" si="215"/>
        <v>0</v>
      </c>
      <c r="CT331" s="209"/>
      <c r="CU331" s="210"/>
    </row>
    <row r="332" spans="5:99" ht="13.5" hidden="1" customHeight="1" thickBot="1">
      <c r="E332" s="41" t="s">
        <v>51</v>
      </c>
      <c r="F332" s="104"/>
      <c r="G332" s="104"/>
      <c r="H332" s="78"/>
      <c r="I332" s="78"/>
      <c r="J332" s="78">
        <v>24</v>
      </c>
      <c r="P332" s="211">
        <f t="shared" si="188"/>
        <v>0</v>
      </c>
      <c r="Q332" s="212"/>
      <c r="R332" s="213"/>
      <c r="S332" s="211">
        <f t="shared" si="189"/>
        <v>0</v>
      </c>
      <c r="T332" s="212"/>
      <c r="U332" s="213"/>
      <c r="V332" s="211">
        <f t="shared" si="190"/>
        <v>0</v>
      </c>
      <c r="W332" s="212"/>
      <c r="X332" s="213"/>
      <c r="Y332" s="211">
        <f t="shared" si="191"/>
        <v>0</v>
      </c>
      <c r="Z332" s="212"/>
      <c r="AA332" s="213"/>
      <c r="AB332" s="211">
        <f t="shared" si="192"/>
        <v>0</v>
      </c>
      <c r="AC332" s="212"/>
      <c r="AD332" s="213"/>
      <c r="AE332" s="211">
        <f t="shared" si="193"/>
        <v>0</v>
      </c>
      <c r="AF332" s="212"/>
      <c r="AG332" s="213"/>
      <c r="AH332" s="211">
        <f t="shared" si="194"/>
        <v>0</v>
      </c>
      <c r="AI332" s="212"/>
      <c r="AJ332" s="213"/>
      <c r="AK332" s="211">
        <f t="shared" si="195"/>
        <v>0</v>
      </c>
      <c r="AL332" s="212"/>
      <c r="AM332" s="213"/>
      <c r="AN332" s="211">
        <f t="shared" si="196"/>
        <v>0</v>
      </c>
      <c r="AO332" s="212"/>
      <c r="AP332" s="213"/>
      <c r="AQ332" s="211">
        <f t="shared" si="197"/>
        <v>0</v>
      </c>
      <c r="AR332" s="212"/>
      <c r="AS332" s="213"/>
      <c r="AT332" s="211">
        <f t="shared" si="198"/>
        <v>0</v>
      </c>
      <c r="AU332" s="212"/>
      <c r="AV332" s="213"/>
      <c r="AW332" s="211">
        <f t="shared" si="199"/>
        <v>0</v>
      </c>
      <c r="AX332" s="212"/>
      <c r="AY332" s="213"/>
      <c r="AZ332" s="211">
        <f t="shared" si="200"/>
        <v>0</v>
      </c>
      <c r="BA332" s="212"/>
      <c r="BB332" s="213"/>
      <c r="BC332" s="211">
        <f t="shared" si="201"/>
        <v>0</v>
      </c>
      <c r="BD332" s="212"/>
      <c r="BE332" s="213"/>
      <c r="BF332" s="211">
        <f t="shared" si="202"/>
        <v>0</v>
      </c>
      <c r="BG332" s="212"/>
      <c r="BH332" s="213"/>
      <c r="BI332" s="211">
        <f t="shared" si="203"/>
        <v>0</v>
      </c>
      <c r="BJ332" s="212"/>
      <c r="BK332" s="213"/>
      <c r="BL332" s="211">
        <f t="shared" si="204"/>
        <v>0</v>
      </c>
      <c r="BM332" s="212"/>
      <c r="BN332" s="213"/>
      <c r="BO332" s="211">
        <f t="shared" si="205"/>
        <v>0</v>
      </c>
      <c r="BP332" s="212"/>
      <c r="BQ332" s="213"/>
      <c r="BR332" s="211">
        <f t="shared" si="206"/>
        <v>0</v>
      </c>
      <c r="BS332" s="212"/>
      <c r="BT332" s="213"/>
      <c r="BU332" s="211">
        <f t="shared" si="207"/>
        <v>0</v>
      </c>
      <c r="BV332" s="212"/>
      <c r="BW332" s="213"/>
      <c r="BX332" s="211">
        <f t="shared" si="208"/>
        <v>0</v>
      </c>
      <c r="BY332" s="212"/>
      <c r="BZ332" s="213"/>
      <c r="CA332" s="211">
        <f t="shared" si="209"/>
        <v>0</v>
      </c>
      <c r="CB332" s="212"/>
      <c r="CC332" s="213"/>
      <c r="CD332" s="211">
        <f t="shared" si="210"/>
        <v>0</v>
      </c>
      <c r="CE332" s="212"/>
      <c r="CF332" s="213"/>
      <c r="CG332" s="211">
        <f t="shared" si="211"/>
        <v>0</v>
      </c>
      <c r="CH332" s="212"/>
      <c r="CI332" s="213"/>
      <c r="CJ332" s="211">
        <f t="shared" si="212"/>
        <v>0</v>
      </c>
      <c r="CK332" s="212"/>
      <c r="CL332" s="213"/>
      <c r="CM332" s="211">
        <f t="shared" si="213"/>
        <v>0</v>
      </c>
      <c r="CN332" s="212"/>
      <c r="CO332" s="213"/>
      <c r="CP332" s="211">
        <f t="shared" si="214"/>
        <v>0</v>
      </c>
      <c r="CQ332" s="212"/>
      <c r="CR332" s="213"/>
      <c r="CS332" s="211">
        <f t="shared" si="215"/>
        <v>0</v>
      </c>
      <c r="CT332" s="212"/>
      <c r="CU332" s="213"/>
    </row>
    <row r="333" spans="5:99" ht="13.5" hidden="1" customHeight="1" thickBot="1">
      <c r="E333" s="100" t="s">
        <v>52</v>
      </c>
      <c r="F333" s="102"/>
      <c r="G333" s="102"/>
      <c r="H333" s="39"/>
      <c r="I333" s="39"/>
      <c r="J333" s="91">
        <v>25</v>
      </c>
      <c r="P333" s="208">
        <f t="shared" si="188"/>
        <v>0</v>
      </c>
      <c r="Q333" s="209"/>
      <c r="R333" s="210"/>
      <c r="S333" s="208">
        <f t="shared" si="189"/>
        <v>0</v>
      </c>
      <c r="T333" s="209"/>
      <c r="U333" s="210"/>
      <c r="V333" s="208">
        <f t="shared" si="190"/>
        <v>0</v>
      </c>
      <c r="W333" s="209"/>
      <c r="X333" s="210"/>
      <c r="Y333" s="208">
        <f t="shared" si="191"/>
        <v>0</v>
      </c>
      <c r="Z333" s="209"/>
      <c r="AA333" s="210"/>
      <c r="AB333" s="208">
        <f t="shared" si="192"/>
        <v>0</v>
      </c>
      <c r="AC333" s="209"/>
      <c r="AD333" s="210"/>
      <c r="AE333" s="208">
        <f t="shared" si="193"/>
        <v>0</v>
      </c>
      <c r="AF333" s="209"/>
      <c r="AG333" s="210"/>
      <c r="AH333" s="208">
        <f t="shared" si="194"/>
        <v>0</v>
      </c>
      <c r="AI333" s="209"/>
      <c r="AJ333" s="210"/>
      <c r="AK333" s="208">
        <f t="shared" si="195"/>
        <v>0</v>
      </c>
      <c r="AL333" s="209"/>
      <c r="AM333" s="210"/>
      <c r="AN333" s="208">
        <f t="shared" si="196"/>
        <v>0</v>
      </c>
      <c r="AO333" s="209"/>
      <c r="AP333" s="210"/>
      <c r="AQ333" s="208">
        <f t="shared" si="197"/>
        <v>0</v>
      </c>
      <c r="AR333" s="209"/>
      <c r="AS333" s="210"/>
      <c r="AT333" s="208">
        <f t="shared" si="198"/>
        <v>0</v>
      </c>
      <c r="AU333" s="209"/>
      <c r="AV333" s="210"/>
      <c r="AW333" s="208">
        <f t="shared" si="199"/>
        <v>0</v>
      </c>
      <c r="AX333" s="209"/>
      <c r="AY333" s="210"/>
      <c r="AZ333" s="208">
        <f t="shared" si="200"/>
        <v>0</v>
      </c>
      <c r="BA333" s="209"/>
      <c r="BB333" s="210"/>
      <c r="BC333" s="208">
        <f t="shared" si="201"/>
        <v>0</v>
      </c>
      <c r="BD333" s="209"/>
      <c r="BE333" s="210"/>
      <c r="BF333" s="208">
        <f t="shared" si="202"/>
        <v>0</v>
      </c>
      <c r="BG333" s="209"/>
      <c r="BH333" s="210"/>
      <c r="BI333" s="208">
        <f t="shared" si="203"/>
        <v>0</v>
      </c>
      <c r="BJ333" s="209"/>
      <c r="BK333" s="210"/>
      <c r="BL333" s="208">
        <f t="shared" si="204"/>
        <v>0</v>
      </c>
      <c r="BM333" s="209"/>
      <c r="BN333" s="210"/>
      <c r="BO333" s="208">
        <f t="shared" si="205"/>
        <v>0</v>
      </c>
      <c r="BP333" s="209"/>
      <c r="BQ333" s="210"/>
      <c r="BR333" s="208">
        <f t="shared" si="206"/>
        <v>0</v>
      </c>
      <c r="BS333" s="209"/>
      <c r="BT333" s="210"/>
      <c r="BU333" s="208">
        <f t="shared" si="207"/>
        <v>0</v>
      </c>
      <c r="BV333" s="209"/>
      <c r="BW333" s="210"/>
      <c r="BX333" s="208">
        <f t="shared" si="208"/>
        <v>0</v>
      </c>
      <c r="BY333" s="209"/>
      <c r="BZ333" s="210"/>
      <c r="CA333" s="208">
        <f t="shared" si="209"/>
        <v>0</v>
      </c>
      <c r="CB333" s="209"/>
      <c r="CC333" s="210"/>
      <c r="CD333" s="208">
        <f t="shared" si="210"/>
        <v>0</v>
      </c>
      <c r="CE333" s="209"/>
      <c r="CF333" s="210"/>
      <c r="CG333" s="208">
        <f t="shared" si="211"/>
        <v>0</v>
      </c>
      <c r="CH333" s="209"/>
      <c r="CI333" s="210"/>
      <c r="CJ333" s="208">
        <f t="shared" si="212"/>
        <v>0</v>
      </c>
      <c r="CK333" s="209"/>
      <c r="CL333" s="210"/>
      <c r="CM333" s="208">
        <f t="shared" si="213"/>
        <v>0</v>
      </c>
      <c r="CN333" s="209"/>
      <c r="CO333" s="210"/>
      <c r="CP333" s="208">
        <f t="shared" si="214"/>
        <v>0</v>
      </c>
      <c r="CQ333" s="209"/>
      <c r="CR333" s="210"/>
      <c r="CS333" s="208">
        <f t="shared" si="215"/>
        <v>0</v>
      </c>
      <c r="CT333" s="209"/>
      <c r="CU333" s="210"/>
    </row>
    <row r="334" spans="5:99" ht="13.5" hidden="1" customHeight="1" thickBot="1">
      <c r="E334" s="41" t="s">
        <v>53</v>
      </c>
      <c r="F334" s="104"/>
      <c r="G334" s="104"/>
      <c r="H334" s="78"/>
      <c r="I334" s="78"/>
      <c r="J334" s="78">
        <v>26</v>
      </c>
      <c r="P334" s="211">
        <f t="shared" si="188"/>
        <v>0</v>
      </c>
      <c r="Q334" s="212"/>
      <c r="R334" s="213"/>
      <c r="S334" s="211">
        <f t="shared" si="189"/>
        <v>0</v>
      </c>
      <c r="T334" s="212"/>
      <c r="U334" s="213"/>
      <c r="V334" s="211">
        <f t="shared" si="190"/>
        <v>0</v>
      </c>
      <c r="W334" s="212"/>
      <c r="X334" s="213"/>
      <c r="Y334" s="211">
        <f t="shared" si="191"/>
        <v>0</v>
      </c>
      <c r="Z334" s="212"/>
      <c r="AA334" s="213"/>
      <c r="AB334" s="211">
        <f t="shared" si="192"/>
        <v>0</v>
      </c>
      <c r="AC334" s="212"/>
      <c r="AD334" s="213"/>
      <c r="AE334" s="211">
        <f t="shared" si="193"/>
        <v>0</v>
      </c>
      <c r="AF334" s="212"/>
      <c r="AG334" s="213"/>
      <c r="AH334" s="211">
        <f t="shared" si="194"/>
        <v>0</v>
      </c>
      <c r="AI334" s="212"/>
      <c r="AJ334" s="213"/>
      <c r="AK334" s="211">
        <f t="shared" si="195"/>
        <v>0</v>
      </c>
      <c r="AL334" s="212"/>
      <c r="AM334" s="213"/>
      <c r="AN334" s="211">
        <f t="shared" si="196"/>
        <v>0</v>
      </c>
      <c r="AO334" s="212"/>
      <c r="AP334" s="213"/>
      <c r="AQ334" s="211">
        <f t="shared" si="197"/>
        <v>0</v>
      </c>
      <c r="AR334" s="212"/>
      <c r="AS334" s="213"/>
      <c r="AT334" s="211">
        <f t="shared" si="198"/>
        <v>0</v>
      </c>
      <c r="AU334" s="212"/>
      <c r="AV334" s="213"/>
      <c r="AW334" s="211">
        <f t="shared" si="199"/>
        <v>0</v>
      </c>
      <c r="AX334" s="212"/>
      <c r="AY334" s="213"/>
      <c r="AZ334" s="211">
        <f t="shared" si="200"/>
        <v>0</v>
      </c>
      <c r="BA334" s="212"/>
      <c r="BB334" s="213"/>
      <c r="BC334" s="211">
        <f t="shared" si="201"/>
        <v>0</v>
      </c>
      <c r="BD334" s="212"/>
      <c r="BE334" s="213"/>
      <c r="BF334" s="211">
        <f t="shared" si="202"/>
        <v>0</v>
      </c>
      <c r="BG334" s="212"/>
      <c r="BH334" s="213"/>
      <c r="BI334" s="211">
        <f t="shared" si="203"/>
        <v>0</v>
      </c>
      <c r="BJ334" s="212"/>
      <c r="BK334" s="213"/>
      <c r="BL334" s="211">
        <f t="shared" si="204"/>
        <v>0</v>
      </c>
      <c r="BM334" s="212"/>
      <c r="BN334" s="213"/>
      <c r="BO334" s="211">
        <f t="shared" si="205"/>
        <v>0</v>
      </c>
      <c r="BP334" s="212"/>
      <c r="BQ334" s="213"/>
      <c r="BR334" s="211">
        <f t="shared" si="206"/>
        <v>0</v>
      </c>
      <c r="BS334" s="212"/>
      <c r="BT334" s="213"/>
      <c r="BU334" s="211">
        <f t="shared" si="207"/>
        <v>0</v>
      </c>
      <c r="BV334" s="212"/>
      <c r="BW334" s="213"/>
      <c r="BX334" s="211">
        <f t="shared" si="208"/>
        <v>0</v>
      </c>
      <c r="BY334" s="212"/>
      <c r="BZ334" s="213"/>
      <c r="CA334" s="211">
        <f t="shared" si="209"/>
        <v>0</v>
      </c>
      <c r="CB334" s="212"/>
      <c r="CC334" s="213"/>
      <c r="CD334" s="211">
        <f t="shared" si="210"/>
        <v>0</v>
      </c>
      <c r="CE334" s="212"/>
      <c r="CF334" s="213"/>
      <c r="CG334" s="211">
        <f t="shared" si="211"/>
        <v>0</v>
      </c>
      <c r="CH334" s="212"/>
      <c r="CI334" s="213"/>
      <c r="CJ334" s="211">
        <f t="shared" si="212"/>
        <v>0</v>
      </c>
      <c r="CK334" s="212"/>
      <c r="CL334" s="213"/>
      <c r="CM334" s="211">
        <f t="shared" si="213"/>
        <v>0</v>
      </c>
      <c r="CN334" s="212"/>
      <c r="CO334" s="213"/>
      <c r="CP334" s="211">
        <f t="shared" si="214"/>
        <v>0</v>
      </c>
      <c r="CQ334" s="212"/>
      <c r="CR334" s="213"/>
      <c r="CS334" s="211">
        <f t="shared" si="215"/>
        <v>0</v>
      </c>
      <c r="CT334" s="212"/>
      <c r="CU334" s="213"/>
    </row>
    <row r="335" spans="5:99" ht="13.5" hidden="1" customHeight="1" thickBot="1">
      <c r="E335" s="100" t="s">
        <v>54</v>
      </c>
      <c r="F335" s="102"/>
      <c r="G335" s="102"/>
      <c r="H335" s="39"/>
      <c r="I335" s="39"/>
      <c r="J335" s="91">
        <v>27</v>
      </c>
      <c r="P335" s="208">
        <f t="shared" si="188"/>
        <v>0</v>
      </c>
      <c r="Q335" s="209"/>
      <c r="R335" s="210"/>
      <c r="S335" s="208">
        <f t="shared" si="189"/>
        <v>0</v>
      </c>
      <c r="T335" s="209"/>
      <c r="U335" s="210"/>
      <c r="V335" s="208">
        <f t="shared" si="190"/>
        <v>0</v>
      </c>
      <c r="W335" s="209"/>
      <c r="X335" s="210"/>
      <c r="Y335" s="208">
        <f t="shared" si="191"/>
        <v>0</v>
      </c>
      <c r="Z335" s="209"/>
      <c r="AA335" s="210"/>
      <c r="AB335" s="208">
        <f t="shared" si="192"/>
        <v>0</v>
      </c>
      <c r="AC335" s="209"/>
      <c r="AD335" s="210"/>
      <c r="AE335" s="208">
        <f t="shared" si="193"/>
        <v>0</v>
      </c>
      <c r="AF335" s="209"/>
      <c r="AG335" s="210"/>
      <c r="AH335" s="208">
        <f t="shared" si="194"/>
        <v>0</v>
      </c>
      <c r="AI335" s="209"/>
      <c r="AJ335" s="210"/>
      <c r="AK335" s="208">
        <f t="shared" si="195"/>
        <v>0</v>
      </c>
      <c r="AL335" s="209"/>
      <c r="AM335" s="210"/>
      <c r="AN335" s="208">
        <f t="shared" si="196"/>
        <v>0</v>
      </c>
      <c r="AO335" s="209"/>
      <c r="AP335" s="210"/>
      <c r="AQ335" s="208">
        <f t="shared" si="197"/>
        <v>0</v>
      </c>
      <c r="AR335" s="209"/>
      <c r="AS335" s="210"/>
      <c r="AT335" s="208">
        <f t="shared" si="198"/>
        <v>0</v>
      </c>
      <c r="AU335" s="209"/>
      <c r="AV335" s="210"/>
      <c r="AW335" s="208">
        <f t="shared" si="199"/>
        <v>0</v>
      </c>
      <c r="AX335" s="209"/>
      <c r="AY335" s="210"/>
      <c r="AZ335" s="208">
        <f t="shared" si="200"/>
        <v>0</v>
      </c>
      <c r="BA335" s="209"/>
      <c r="BB335" s="210"/>
      <c r="BC335" s="208">
        <f t="shared" si="201"/>
        <v>0</v>
      </c>
      <c r="BD335" s="209"/>
      <c r="BE335" s="210"/>
      <c r="BF335" s="208">
        <f t="shared" si="202"/>
        <v>0</v>
      </c>
      <c r="BG335" s="209"/>
      <c r="BH335" s="210"/>
      <c r="BI335" s="208">
        <f t="shared" si="203"/>
        <v>0</v>
      </c>
      <c r="BJ335" s="209"/>
      <c r="BK335" s="210"/>
      <c r="BL335" s="208">
        <f t="shared" si="204"/>
        <v>0</v>
      </c>
      <c r="BM335" s="209"/>
      <c r="BN335" s="210"/>
      <c r="BO335" s="208">
        <f t="shared" si="205"/>
        <v>0</v>
      </c>
      <c r="BP335" s="209"/>
      <c r="BQ335" s="210"/>
      <c r="BR335" s="208">
        <f t="shared" si="206"/>
        <v>0</v>
      </c>
      <c r="BS335" s="209"/>
      <c r="BT335" s="210"/>
      <c r="BU335" s="208">
        <f t="shared" si="207"/>
        <v>0</v>
      </c>
      <c r="BV335" s="209"/>
      <c r="BW335" s="210"/>
      <c r="BX335" s="208">
        <f t="shared" si="208"/>
        <v>0</v>
      </c>
      <c r="BY335" s="209"/>
      <c r="BZ335" s="210"/>
      <c r="CA335" s="208">
        <f t="shared" si="209"/>
        <v>0</v>
      </c>
      <c r="CB335" s="209"/>
      <c r="CC335" s="210"/>
      <c r="CD335" s="208">
        <f t="shared" si="210"/>
        <v>0</v>
      </c>
      <c r="CE335" s="209"/>
      <c r="CF335" s="210"/>
      <c r="CG335" s="208">
        <f t="shared" si="211"/>
        <v>0</v>
      </c>
      <c r="CH335" s="209"/>
      <c r="CI335" s="210"/>
      <c r="CJ335" s="208">
        <f t="shared" si="212"/>
        <v>0</v>
      </c>
      <c r="CK335" s="209"/>
      <c r="CL335" s="210"/>
      <c r="CM335" s="208">
        <f t="shared" si="213"/>
        <v>0</v>
      </c>
      <c r="CN335" s="209"/>
      <c r="CO335" s="210"/>
      <c r="CP335" s="208">
        <f t="shared" si="214"/>
        <v>0</v>
      </c>
      <c r="CQ335" s="209"/>
      <c r="CR335" s="210"/>
      <c r="CS335" s="208">
        <f t="shared" si="215"/>
        <v>0</v>
      </c>
      <c r="CT335" s="209"/>
      <c r="CU335" s="210"/>
    </row>
    <row r="336" spans="5:99" ht="13.5" hidden="1" customHeight="1" thickBot="1">
      <c r="E336" s="41" t="s">
        <v>55</v>
      </c>
      <c r="F336" s="104"/>
      <c r="G336" s="104"/>
      <c r="H336" s="78"/>
      <c r="I336" s="78"/>
      <c r="J336" s="78">
        <v>28</v>
      </c>
      <c r="P336" s="211">
        <f t="shared" si="188"/>
        <v>0</v>
      </c>
      <c r="Q336" s="212"/>
      <c r="R336" s="213"/>
      <c r="S336" s="211">
        <f t="shared" si="189"/>
        <v>0</v>
      </c>
      <c r="T336" s="212"/>
      <c r="U336" s="213"/>
      <c r="V336" s="211">
        <f t="shared" si="190"/>
        <v>0</v>
      </c>
      <c r="W336" s="212"/>
      <c r="X336" s="213"/>
      <c r="Y336" s="211">
        <f t="shared" si="191"/>
        <v>0</v>
      </c>
      <c r="Z336" s="212"/>
      <c r="AA336" s="213"/>
      <c r="AB336" s="211">
        <f t="shared" si="192"/>
        <v>0</v>
      </c>
      <c r="AC336" s="212"/>
      <c r="AD336" s="213"/>
      <c r="AE336" s="211">
        <f t="shared" si="193"/>
        <v>0</v>
      </c>
      <c r="AF336" s="212"/>
      <c r="AG336" s="213"/>
      <c r="AH336" s="211">
        <f t="shared" si="194"/>
        <v>0</v>
      </c>
      <c r="AI336" s="212"/>
      <c r="AJ336" s="213"/>
      <c r="AK336" s="211">
        <f t="shared" si="195"/>
        <v>0</v>
      </c>
      <c r="AL336" s="212"/>
      <c r="AM336" s="213"/>
      <c r="AN336" s="211">
        <f t="shared" si="196"/>
        <v>0</v>
      </c>
      <c r="AO336" s="212"/>
      <c r="AP336" s="213"/>
      <c r="AQ336" s="211">
        <f t="shared" si="197"/>
        <v>0</v>
      </c>
      <c r="AR336" s="212"/>
      <c r="AS336" s="213"/>
      <c r="AT336" s="211">
        <f t="shared" si="198"/>
        <v>0</v>
      </c>
      <c r="AU336" s="212"/>
      <c r="AV336" s="213"/>
      <c r="AW336" s="211">
        <f t="shared" si="199"/>
        <v>0</v>
      </c>
      <c r="AX336" s="212"/>
      <c r="AY336" s="213"/>
      <c r="AZ336" s="211">
        <f t="shared" si="200"/>
        <v>0</v>
      </c>
      <c r="BA336" s="212"/>
      <c r="BB336" s="213"/>
      <c r="BC336" s="211">
        <f t="shared" si="201"/>
        <v>0</v>
      </c>
      <c r="BD336" s="212"/>
      <c r="BE336" s="213"/>
      <c r="BF336" s="211">
        <f t="shared" si="202"/>
        <v>0</v>
      </c>
      <c r="BG336" s="212"/>
      <c r="BH336" s="213"/>
      <c r="BI336" s="211">
        <f t="shared" si="203"/>
        <v>0</v>
      </c>
      <c r="BJ336" s="212"/>
      <c r="BK336" s="213"/>
      <c r="BL336" s="211">
        <f t="shared" si="204"/>
        <v>0</v>
      </c>
      <c r="BM336" s="212"/>
      <c r="BN336" s="213"/>
      <c r="BO336" s="211">
        <f t="shared" si="205"/>
        <v>0</v>
      </c>
      <c r="BP336" s="212"/>
      <c r="BQ336" s="213"/>
      <c r="BR336" s="211">
        <f t="shared" si="206"/>
        <v>0</v>
      </c>
      <c r="BS336" s="212"/>
      <c r="BT336" s="213"/>
      <c r="BU336" s="211">
        <f t="shared" si="207"/>
        <v>0</v>
      </c>
      <c r="BV336" s="212"/>
      <c r="BW336" s="213"/>
      <c r="BX336" s="211">
        <f t="shared" si="208"/>
        <v>0</v>
      </c>
      <c r="BY336" s="212"/>
      <c r="BZ336" s="213"/>
      <c r="CA336" s="211">
        <f t="shared" si="209"/>
        <v>0</v>
      </c>
      <c r="CB336" s="212"/>
      <c r="CC336" s="213"/>
      <c r="CD336" s="211">
        <f t="shared" si="210"/>
        <v>0</v>
      </c>
      <c r="CE336" s="212"/>
      <c r="CF336" s="213"/>
      <c r="CG336" s="211">
        <f t="shared" si="211"/>
        <v>0</v>
      </c>
      <c r="CH336" s="212"/>
      <c r="CI336" s="213"/>
      <c r="CJ336" s="211">
        <f t="shared" si="212"/>
        <v>0</v>
      </c>
      <c r="CK336" s="212"/>
      <c r="CL336" s="213"/>
      <c r="CM336" s="211">
        <f t="shared" si="213"/>
        <v>0</v>
      </c>
      <c r="CN336" s="212"/>
      <c r="CO336" s="213"/>
      <c r="CP336" s="211">
        <f t="shared" si="214"/>
        <v>0</v>
      </c>
      <c r="CQ336" s="212"/>
      <c r="CR336" s="213"/>
      <c r="CS336" s="211">
        <f t="shared" si="215"/>
        <v>0</v>
      </c>
      <c r="CT336" s="212"/>
      <c r="CU336" s="213"/>
    </row>
    <row r="337" spans="5:99" ht="13.5" hidden="1" customHeight="1" thickBot="1">
      <c r="E337" s="100" t="s">
        <v>56</v>
      </c>
      <c r="F337" s="102"/>
      <c r="G337" s="102"/>
      <c r="H337" s="39"/>
      <c r="I337" s="39"/>
      <c r="J337" s="91">
        <v>29</v>
      </c>
      <c r="P337" s="208">
        <f t="shared" si="188"/>
        <v>0</v>
      </c>
      <c r="Q337" s="209"/>
      <c r="R337" s="210"/>
      <c r="S337" s="208">
        <f t="shared" si="189"/>
        <v>0</v>
      </c>
      <c r="T337" s="209"/>
      <c r="U337" s="210"/>
      <c r="V337" s="208">
        <f t="shared" si="190"/>
        <v>0</v>
      </c>
      <c r="W337" s="209"/>
      <c r="X337" s="210"/>
      <c r="Y337" s="208">
        <f t="shared" si="191"/>
        <v>0</v>
      </c>
      <c r="Z337" s="209"/>
      <c r="AA337" s="210"/>
      <c r="AB337" s="208">
        <f t="shared" si="192"/>
        <v>0</v>
      </c>
      <c r="AC337" s="209"/>
      <c r="AD337" s="210"/>
      <c r="AE337" s="208">
        <f t="shared" si="193"/>
        <v>0</v>
      </c>
      <c r="AF337" s="209"/>
      <c r="AG337" s="210"/>
      <c r="AH337" s="208">
        <f t="shared" si="194"/>
        <v>0</v>
      </c>
      <c r="AI337" s="209"/>
      <c r="AJ337" s="210"/>
      <c r="AK337" s="208">
        <f t="shared" si="195"/>
        <v>0</v>
      </c>
      <c r="AL337" s="209"/>
      <c r="AM337" s="210"/>
      <c r="AN337" s="208">
        <f t="shared" si="196"/>
        <v>0</v>
      </c>
      <c r="AO337" s="209"/>
      <c r="AP337" s="210"/>
      <c r="AQ337" s="208">
        <f t="shared" si="197"/>
        <v>0</v>
      </c>
      <c r="AR337" s="209"/>
      <c r="AS337" s="210"/>
      <c r="AT337" s="208">
        <f t="shared" si="198"/>
        <v>0</v>
      </c>
      <c r="AU337" s="209"/>
      <c r="AV337" s="210"/>
      <c r="AW337" s="208">
        <f t="shared" si="199"/>
        <v>0</v>
      </c>
      <c r="AX337" s="209"/>
      <c r="AY337" s="210"/>
      <c r="AZ337" s="208">
        <f t="shared" si="200"/>
        <v>0</v>
      </c>
      <c r="BA337" s="209"/>
      <c r="BB337" s="210"/>
      <c r="BC337" s="208">
        <f t="shared" si="201"/>
        <v>0</v>
      </c>
      <c r="BD337" s="209"/>
      <c r="BE337" s="210"/>
      <c r="BF337" s="208">
        <f t="shared" si="202"/>
        <v>0</v>
      </c>
      <c r="BG337" s="209"/>
      <c r="BH337" s="210"/>
      <c r="BI337" s="208">
        <f t="shared" si="203"/>
        <v>0</v>
      </c>
      <c r="BJ337" s="209"/>
      <c r="BK337" s="210"/>
      <c r="BL337" s="208">
        <f t="shared" si="204"/>
        <v>0</v>
      </c>
      <c r="BM337" s="209"/>
      <c r="BN337" s="210"/>
      <c r="BO337" s="208">
        <f t="shared" si="205"/>
        <v>0</v>
      </c>
      <c r="BP337" s="209"/>
      <c r="BQ337" s="210"/>
      <c r="BR337" s="208">
        <f t="shared" si="206"/>
        <v>0</v>
      </c>
      <c r="BS337" s="209"/>
      <c r="BT337" s="210"/>
      <c r="BU337" s="208">
        <f t="shared" si="207"/>
        <v>0</v>
      </c>
      <c r="BV337" s="209"/>
      <c r="BW337" s="210"/>
      <c r="BX337" s="208">
        <f t="shared" si="208"/>
        <v>0</v>
      </c>
      <c r="BY337" s="209"/>
      <c r="BZ337" s="210"/>
      <c r="CA337" s="208">
        <f t="shared" si="209"/>
        <v>0</v>
      </c>
      <c r="CB337" s="209"/>
      <c r="CC337" s="210"/>
      <c r="CD337" s="208">
        <f t="shared" si="210"/>
        <v>0</v>
      </c>
      <c r="CE337" s="209"/>
      <c r="CF337" s="210"/>
      <c r="CG337" s="208">
        <f t="shared" si="211"/>
        <v>0</v>
      </c>
      <c r="CH337" s="209"/>
      <c r="CI337" s="210"/>
      <c r="CJ337" s="208">
        <f t="shared" si="212"/>
        <v>0</v>
      </c>
      <c r="CK337" s="209"/>
      <c r="CL337" s="210"/>
      <c r="CM337" s="208">
        <f t="shared" si="213"/>
        <v>0</v>
      </c>
      <c r="CN337" s="209"/>
      <c r="CO337" s="210"/>
      <c r="CP337" s="208">
        <f t="shared" si="214"/>
        <v>0</v>
      </c>
      <c r="CQ337" s="209"/>
      <c r="CR337" s="210"/>
      <c r="CS337" s="208">
        <f t="shared" si="215"/>
        <v>0</v>
      </c>
      <c r="CT337" s="209"/>
      <c r="CU337" s="210"/>
    </row>
    <row r="338" spans="5:99" ht="13.5" hidden="1" customHeight="1" thickBot="1">
      <c r="E338" s="41" t="s">
        <v>57</v>
      </c>
      <c r="F338" s="104"/>
      <c r="G338" s="104"/>
      <c r="H338" s="78"/>
      <c r="I338" s="78"/>
      <c r="J338" s="78">
        <v>30</v>
      </c>
      <c r="P338" s="211">
        <f t="shared" si="188"/>
        <v>0</v>
      </c>
      <c r="Q338" s="212"/>
      <c r="R338" s="213"/>
      <c r="S338" s="211">
        <f t="shared" si="189"/>
        <v>0</v>
      </c>
      <c r="T338" s="212"/>
      <c r="U338" s="213"/>
      <c r="V338" s="211">
        <f t="shared" si="190"/>
        <v>0</v>
      </c>
      <c r="W338" s="212"/>
      <c r="X338" s="213"/>
      <c r="Y338" s="211">
        <f t="shared" si="191"/>
        <v>0</v>
      </c>
      <c r="Z338" s="212"/>
      <c r="AA338" s="213"/>
      <c r="AB338" s="211">
        <f t="shared" si="192"/>
        <v>0</v>
      </c>
      <c r="AC338" s="212"/>
      <c r="AD338" s="213"/>
      <c r="AE338" s="211">
        <f t="shared" si="193"/>
        <v>0</v>
      </c>
      <c r="AF338" s="212"/>
      <c r="AG338" s="213"/>
      <c r="AH338" s="211">
        <f t="shared" si="194"/>
        <v>0</v>
      </c>
      <c r="AI338" s="212"/>
      <c r="AJ338" s="213"/>
      <c r="AK338" s="211">
        <f t="shared" si="195"/>
        <v>0</v>
      </c>
      <c r="AL338" s="212"/>
      <c r="AM338" s="213"/>
      <c r="AN338" s="211">
        <f t="shared" si="196"/>
        <v>0</v>
      </c>
      <c r="AO338" s="212"/>
      <c r="AP338" s="213"/>
      <c r="AQ338" s="211">
        <f t="shared" si="197"/>
        <v>0</v>
      </c>
      <c r="AR338" s="212"/>
      <c r="AS338" s="213"/>
      <c r="AT338" s="211">
        <f t="shared" si="198"/>
        <v>0</v>
      </c>
      <c r="AU338" s="212"/>
      <c r="AV338" s="213"/>
      <c r="AW338" s="211">
        <f t="shared" si="199"/>
        <v>0</v>
      </c>
      <c r="AX338" s="212"/>
      <c r="AY338" s="213"/>
      <c r="AZ338" s="211">
        <f t="shared" si="200"/>
        <v>0</v>
      </c>
      <c r="BA338" s="212"/>
      <c r="BB338" s="213"/>
      <c r="BC338" s="211">
        <f t="shared" si="201"/>
        <v>0</v>
      </c>
      <c r="BD338" s="212"/>
      <c r="BE338" s="213"/>
      <c r="BF338" s="211">
        <f t="shared" si="202"/>
        <v>0</v>
      </c>
      <c r="BG338" s="212"/>
      <c r="BH338" s="213"/>
      <c r="BI338" s="211">
        <f t="shared" si="203"/>
        <v>0</v>
      </c>
      <c r="BJ338" s="212"/>
      <c r="BK338" s="213"/>
      <c r="BL338" s="211">
        <f t="shared" si="204"/>
        <v>0</v>
      </c>
      <c r="BM338" s="212"/>
      <c r="BN338" s="213"/>
      <c r="BO338" s="211">
        <f t="shared" si="205"/>
        <v>0</v>
      </c>
      <c r="BP338" s="212"/>
      <c r="BQ338" s="213"/>
      <c r="BR338" s="211">
        <f t="shared" si="206"/>
        <v>0</v>
      </c>
      <c r="BS338" s="212"/>
      <c r="BT338" s="213"/>
      <c r="BU338" s="211">
        <f t="shared" si="207"/>
        <v>0</v>
      </c>
      <c r="BV338" s="212"/>
      <c r="BW338" s="213"/>
      <c r="BX338" s="211">
        <f t="shared" si="208"/>
        <v>0</v>
      </c>
      <c r="BY338" s="212"/>
      <c r="BZ338" s="213"/>
      <c r="CA338" s="211">
        <f t="shared" si="209"/>
        <v>0</v>
      </c>
      <c r="CB338" s="212"/>
      <c r="CC338" s="213"/>
      <c r="CD338" s="211">
        <f t="shared" si="210"/>
        <v>0</v>
      </c>
      <c r="CE338" s="212"/>
      <c r="CF338" s="213"/>
      <c r="CG338" s="211">
        <f t="shared" si="211"/>
        <v>0</v>
      </c>
      <c r="CH338" s="212"/>
      <c r="CI338" s="213"/>
      <c r="CJ338" s="211">
        <f t="shared" si="212"/>
        <v>0</v>
      </c>
      <c r="CK338" s="212"/>
      <c r="CL338" s="213"/>
      <c r="CM338" s="211">
        <f t="shared" si="213"/>
        <v>0</v>
      </c>
      <c r="CN338" s="212"/>
      <c r="CO338" s="213"/>
      <c r="CP338" s="211">
        <f t="shared" si="214"/>
        <v>0</v>
      </c>
      <c r="CQ338" s="212"/>
      <c r="CR338" s="213"/>
      <c r="CS338" s="211">
        <f t="shared" si="215"/>
        <v>0</v>
      </c>
      <c r="CT338" s="212"/>
      <c r="CU338" s="213"/>
    </row>
    <row r="339" spans="5:99" ht="13.5" hidden="1" customHeight="1" thickBot="1">
      <c r="E339" s="100" t="s">
        <v>58</v>
      </c>
      <c r="F339" s="102"/>
      <c r="G339" s="102"/>
      <c r="H339" s="39"/>
      <c r="I339" s="39"/>
      <c r="J339" s="91">
        <v>31</v>
      </c>
      <c r="P339" s="208">
        <f t="shared" si="188"/>
        <v>0</v>
      </c>
      <c r="Q339" s="209"/>
      <c r="R339" s="210"/>
      <c r="S339" s="208">
        <f t="shared" si="189"/>
        <v>0</v>
      </c>
      <c r="T339" s="209"/>
      <c r="U339" s="210"/>
      <c r="V339" s="208">
        <f t="shared" si="190"/>
        <v>0</v>
      </c>
      <c r="W339" s="209"/>
      <c r="X339" s="210"/>
      <c r="Y339" s="208">
        <f t="shared" si="191"/>
        <v>0</v>
      </c>
      <c r="Z339" s="209"/>
      <c r="AA339" s="210"/>
      <c r="AB339" s="208">
        <f t="shared" si="192"/>
        <v>0</v>
      </c>
      <c r="AC339" s="209"/>
      <c r="AD339" s="210"/>
      <c r="AE339" s="208">
        <f t="shared" si="193"/>
        <v>0</v>
      </c>
      <c r="AF339" s="209"/>
      <c r="AG339" s="210"/>
      <c r="AH339" s="208">
        <f t="shared" si="194"/>
        <v>0</v>
      </c>
      <c r="AI339" s="209"/>
      <c r="AJ339" s="210"/>
      <c r="AK339" s="208">
        <f t="shared" si="195"/>
        <v>0</v>
      </c>
      <c r="AL339" s="209"/>
      <c r="AM339" s="210"/>
      <c r="AN339" s="208">
        <f t="shared" si="196"/>
        <v>0</v>
      </c>
      <c r="AO339" s="209"/>
      <c r="AP339" s="210"/>
      <c r="AQ339" s="208">
        <f t="shared" si="197"/>
        <v>0</v>
      </c>
      <c r="AR339" s="209"/>
      <c r="AS339" s="210"/>
      <c r="AT339" s="208">
        <f t="shared" si="198"/>
        <v>0</v>
      </c>
      <c r="AU339" s="209"/>
      <c r="AV339" s="210"/>
      <c r="AW339" s="208">
        <f t="shared" si="199"/>
        <v>0</v>
      </c>
      <c r="AX339" s="209"/>
      <c r="AY339" s="210"/>
      <c r="AZ339" s="208">
        <f t="shared" si="200"/>
        <v>0</v>
      </c>
      <c r="BA339" s="209"/>
      <c r="BB339" s="210"/>
      <c r="BC339" s="208">
        <f t="shared" si="201"/>
        <v>0</v>
      </c>
      <c r="BD339" s="209"/>
      <c r="BE339" s="210"/>
      <c r="BF339" s="208">
        <f t="shared" si="202"/>
        <v>0</v>
      </c>
      <c r="BG339" s="209"/>
      <c r="BH339" s="210"/>
      <c r="BI339" s="208">
        <f t="shared" si="203"/>
        <v>0</v>
      </c>
      <c r="BJ339" s="209"/>
      <c r="BK339" s="210"/>
      <c r="BL339" s="208">
        <f t="shared" si="204"/>
        <v>0</v>
      </c>
      <c r="BM339" s="209"/>
      <c r="BN339" s="210"/>
      <c r="BO339" s="208">
        <f t="shared" si="205"/>
        <v>0</v>
      </c>
      <c r="BP339" s="209"/>
      <c r="BQ339" s="210"/>
      <c r="BR339" s="208">
        <f t="shared" si="206"/>
        <v>0</v>
      </c>
      <c r="BS339" s="209"/>
      <c r="BT339" s="210"/>
      <c r="BU339" s="208">
        <f t="shared" si="207"/>
        <v>0</v>
      </c>
      <c r="BV339" s="209"/>
      <c r="BW339" s="210"/>
      <c r="BX339" s="208">
        <f t="shared" si="208"/>
        <v>0</v>
      </c>
      <c r="BY339" s="209"/>
      <c r="BZ339" s="210"/>
      <c r="CA339" s="208">
        <f t="shared" si="209"/>
        <v>0</v>
      </c>
      <c r="CB339" s="209"/>
      <c r="CC339" s="210"/>
      <c r="CD339" s="208">
        <f t="shared" si="210"/>
        <v>0</v>
      </c>
      <c r="CE339" s="209"/>
      <c r="CF339" s="210"/>
      <c r="CG339" s="208">
        <f t="shared" si="211"/>
        <v>0</v>
      </c>
      <c r="CH339" s="209"/>
      <c r="CI339" s="210"/>
      <c r="CJ339" s="208">
        <f t="shared" si="212"/>
        <v>0</v>
      </c>
      <c r="CK339" s="209"/>
      <c r="CL339" s="210"/>
      <c r="CM339" s="208">
        <f t="shared" si="213"/>
        <v>0</v>
      </c>
      <c r="CN339" s="209"/>
      <c r="CO339" s="210"/>
      <c r="CP339" s="208">
        <f t="shared" si="214"/>
        <v>0</v>
      </c>
      <c r="CQ339" s="209"/>
      <c r="CR339" s="210"/>
      <c r="CS339" s="208">
        <f t="shared" si="215"/>
        <v>0</v>
      </c>
      <c r="CT339" s="209"/>
      <c r="CU339" s="210"/>
    </row>
    <row r="340" spans="5:99" ht="13.5" hidden="1" customHeight="1" thickBot="1">
      <c r="E340" s="41" t="s">
        <v>59</v>
      </c>
      <c r="F340" s="104"/>
      <c r="G340" s="104"/>
      <c r="H340" s="78"/>
      <c r="I340" s="78"/>
      <c r="J340" s="78">
        <v>32</v>
      </c>
      <c r="P340" s="211">
        <f t="shared" si="188"/>
        <v>0</v>
      </c>
      <c r="Q340" s="212"/>
      <c r="R340" s="213"/>
      <c r="S340" s="211">
        <f t="shared" si="189"/>
        <v>0</v>
      </c>
      <c r="T340" s="212"/>
      <c r="U340" s="213"/>
      <c r="V340" s="211">
        <f t="shared" si="190"/>
        <v>0</v>
      </c>
      <c r="W340" s="212"/>
      <c r="X340" s="213"/>
      <c r="Y340" s="211">
        <f t="shared" si="191"/>
        <v>0</v>
      </c>
      <c r="Z340" s="212"/>
      <c r="AA340" s="213"/>
      <c r="AB340" s="211">
        <f t="shared" si="192"/>
        <v>0</v>
      </c>
      <c r="AC340" s="212"/>
      <c r="AD340" s="213"/>
      <c r="AE340" s="211">
        <f t="shared" si="193"/>
        <v>0</v>
      </c>
      <c r="AF340" s="212"/>
      <c r="AG340" s="213"/>
      <c r="AH340" s="211">
        <f t="shared" si="194"/>
        <v>0</v>
      </c>
      <c r="AI340" s="212"/>
      <c r="AJ340" s="213"/>
      <c r="AK340" s="211">
        <f t="shared" si="195"/>
        <v>0</v>
      </c>
      <c r="AL340" s="212"/>
      <c r="AM340" s="213"/>
      <c r="AN340" s="211">
        <f t="shared" si="196"/>
        <v>0</v>
      </c>
      <c r="AO340" s="212"/>
      <c r="AP340" s="213"/>
      <c r="AQ340" s="211">
        <f t="shared" si="197"/>
        <v>0</v>
      </c>
      <c r="AR340" s="212"/>
      <c r="AS340" s="213"/>
      <c r="AT340" s="211">
        <f t="shared" si="198"/>
        <v>0</v>
      </c>
      <c r="AU340" s="212"/>
      <c r="AV340" s="213"/>
      <c r="AW340" s="211">
        <f t="shared" si="199"/>
        <v>0</v>
      </c>
      <c r="AX340" s="212"/>
      <c r="AY340" s="213"/>
      <c r="AZ340" s="211">
        <f t="shared" si="200"/>
        <v>0</v>
      </c>
      <c r="BA340" s="212"/>
      <c r="BB340" s="213"/>
      <c r="BC340" s="211">
        <f t="shared" si="201"/>
        <v>0</v>
      </c>
      <c r="BD340" s="212"/>
      <c r="BE340" s="213"/>
      <c r="BF340" s="211">
        <f t="shared" si="202"/>
        <v>0</v>
      </c>
      <c r="BG340" s="212"/>
      <c r="BH340" s="213"/>
      <c r="BI340" s="211">
        <f t="shared" si="203"/>
        <v>0</v>
      </c>
      <c r="BJ340" s="212"/>
      <c r="BK340" s="213"/>
      <c r="BL340" s="211">
        <f t="shared" si="204"/>
        <v>0</v>
      </c>
      <c r="BM340" s="212"/>
      <c r="BN340" s="213"/>
      <c r="BO340" s="211">
        <f t="shared" si="205"/>
        <v>0</v>
      </c>
      <c r="BP340" s="212"/>
      <c r="BQ340" s="213"/>
      <c r="BR340" s="211">
        <f t="shared" si="206"/>
        <v>0</v>
      </c>
      <c r="BS340" s="212"/>
      <c r="BT340" s="213"/>
      <c r="BU340" s="211">
        <f t="shared" si="207"/>
        <v>0</v>
      </c>
      <c r="BV340" s="212"/>
      <c r="BW340" s="213"/>
      <c r="BX340" s="211">
        <f t="shared" si="208"/>
        <v>0</v>
      </c>
      <c r="BY340" s="212"/>
      <c r="BZ340" s="213"/>
      <c r="CA340" s="211">
        <f t="shared" si="209"/>
        <v>0</v>
      </c>
      <c r="CB340" s="212"/>
      <c r="CC340" s="213"/>
      <c r="CD340" s="211">
        <f t="shared" si="210"/>
        <v>0</v>
      </c>
      <c r="CE340" s="212"/>
      <c r="CF340" s="213"/>
      <c r="CG340" s="211">
        <f t="shared" si="211"/>
        <v>0</v>
      </c>
      <c r="CH340" s="212"/>
      <c r="CI340" s="213"/>
      <c r="CJ340" s="211">
        <f t="shared" si="212"/>
        <v>0</v>
      </c>
      <c r="CK340" s="212"/>
      <c r="CL340" s="213"/>
      <c r="CM340" s="211">
        <f t="shared" si="213"/>
        <v>0</v>
      </c>
      <c r="CN340" s="212"/>
      <c r="CO340" s="213"/>
      <c r="CP340" s="211">
        <f t="shared" si="214"/>
        <v>0</v>
      </c>
      <c r="CQ340" s="212"/>
      <c r="CR340" s="213"/>
      <c r="CS340" s="211">
        <f t="shared" si="215"/>
        <v>0</v>
      </c>
      <c r="CT340" s="212"/>
      <c r="CU340" s="213"/>
    </row>
    <row r="341" spans="5:99" ht="13.5" hidden="1" customHeight="1" thickBot="1">
      <c r="E341" s="100" t="s">
        <v>60</v>
      </c>
      <c r="F341" s="102"/>
      <c r="G341" s="102"/>
      <c r="H341" s="39"/>
      <c r="I341" s="39"/>
      <c r="J341" s="91">
        <v>33</v>
      </c>
      <c r="P341" s="208">
        <f t="shared" si="188"/>
        <v>0</v>
      </c>
      <c r="Q341" s="209"/>
      <c r="R341" s="210"/>
      <c r="S341" s="208">
        <f t="shared" si="189"/>
        <v>0</v>
      </c>
      <c r="T341" s="209"/>
      <c r="U341" s="210"/>
      <c r="V341" s="208">
        <f t="shared" si="190"/>
        <v>0</v>
      </c>
      <c r="W341" s="209"/>
      <c r="X341" s="210"/>
      <c r="Y341" s="208">
        <f t="shared" si="191"/>
        <v>0</v>
      </c>
      <c r="Z341" s="209"/>
      <c r="AA341" s="210"/>
      <c r="AB341" s="208">
        <f t="shared" si="192"/>
        <v>0</v>
      </c>
      <c r="AC341" s="209"/>
      <c r="AD341" s="210"/>
      <c r="AE341" s="208">
        <f t="shared" si="193"/>
        <v>0</v>
      </c>
      <c r="AF341" s="209"/>
      <c r="AG341" s="210"/>
      <c r="AH341" s="208">
        <f t="shared" si="194"/>
        <v>0</v>
      </c>
      <c r="AI341" s="209"/>
      <c r="AJ341" s="210"/>
      <c r="AK341" s="208">
        <f t="shared" si="195"/>
        <v>0</v>
      </c>
      <c r="AL341" s="209"/>
      <c r="AM341" s="210"/>
      <c r="AN341" s="208">
        <f t="shared" si="196"/>
        <v>0</v>
      </c>
      <c r="AO341" s="209"/>
      <c r="AP341" s="210"/>
      <c r="AQ341" s="208">
        <f t="shared" si="197"/>
        <v>0</v>
      </c>
      <c r="AR341" s="209"/>
      <c r="AS341" s="210"/>
      <c r="AT341" s="208">
        <f t="shared" si="198"/>
        <v>0</v>
      </c>
      <c r="AU341" s="209"/>
      <c r="AV341" s="210"/>
      <c r="AW341" s="208">
        <f t="shared" si="199"/>
        <v>0</v>
      </c>
      <c r="AX341" s="209"/>
      <c r="AY341" s="210"/>
      <c r="AZ341" s="208">
        <f t="shared" si="200"/>
        <v>0</v>
      </c>
      <c r="BA341" s="209"/>
      <c r="BB341" s="210"/>
      <c r="BC341" s="208">
        <f t="shared" si="201"/>
        <v>0</v>
      </c>
      <c r="BD341" s="209"/>
      <c r="BE341" s="210"/>
      <c r="BF341" s="208">
        <f t="shared" si="202"/>
        <v>0</v>
      </c>
      <c r="BG341" s="209"/>
      <c r="BH341" s="210"/>
      <c r="BI341" s="208">
        <f t="shared" si="203"/>
        <v>0</v>
      </c>
      <c r="BJ341" s="209"/>
      <c r="BK341" s="210"/>
      <c r="BL341" s="208">
        <f t="shared" si="204"/>
        <v>0</v>
      </c>
      <c r="BM341" s="209"/>
      <c r="BN341" s="210"/>
      <c r="BO341" s="208">
        <f t="shared" si="205"/>
        <v>0</v>
      </c>
      <c r="BP341" s="209"/>
      <c r="BQ341" s="210"/>
      <c r="BR341" s="208">
        <f t="shared" si="206"/>
        <v>0</v>
      </c>
      <c r="BS341" s="209"/>
      <c r="BT341" s="210"/>
      <c r="BU341" s="208">
        <f t="shared" si="207"/>
        <v>0</v>
      </c>
      <c r="BV341" s="209"/>
      <c r="BW341" s="210"/>
      <c r="BX341" s="208">
        <f t="shared" si="208"/>
        <v>0</v>
      </c>
      <c r="BY341" s="209"/>
      <c r="BZ341" s="210"/>
      <c r="CA341" s="208">
        <f t="shared" si="209"/>
        <v>0</v>
      </c>
      <c r="CB341" s="209"/>
      <c r="CC341" s="210"/>
      <c r="CD341" s="208">
        <f t="shared" si="210"/>
        <v>0</v>
      </c>
      <c r="CE341" s="209"/>
      <c r="CF341" s="210"/>
      <c r="CG341" s="208">
        <f t="shared" si="211"/>
        <v>0</v>
      </c>
      <c r="CH341" s="209"/>
      <c r="CI341" s="210"/>
      <c r="CJ341" s="208">
        <f t="shared" si="212"/>
        <v>0</v>
      </c>
      <c r="CK341" s="209"/>
      <c r="CL341" s="210"/>
      <c r="CM341" s="208">
        <f t="shared" si="213"/>
        <v>0</v>
      </c>
      <c r="CN341" s="209"/>
      <c r="CO341" s="210"/>
      <c r="CP341" s="208">
        <f t="shared" si="214"/>
        <v>0</v>
      </c>
      <c r="CQ341" s="209"/>
      <c r="CR341" s="210"/>
      <c r="CS341" s="208">
        <f t="shared" si="215"/>
        <v>0</v>
      </c>
      <c r="CT341" s="209"/>
      <c r="CU341" s="210"/>
    </row>
    <row r="342" spans="5:99" ht="13.5" hidden="1" customHeight="1" thickBot="1">
      <c r="E342" s="41" t="s">
        <v>61</v>
      </c>
      <c r="F342" s="104"/>
      <c r="G342" s="104"/>
      <c r="H342" s="78"/>
      <c r="I342" s="78"/>
      <c r="J342" s="78">
        <v>34</v>
      </c>
      <c r="P342" s="211">
        <f t="shared" si="188"/>
        <v>0</v>
      </c>
      <c r="Q342" s="212"/>
      <c r="R342" s="213"/>
      <c r="S342" s="211">
        <f t="shared" si="189"/>
        <v>0</v>
      </c>
      <c r="T342" s="212"/>
      <c r="U342" s="213"/>
      <c r="V342" s="211">
        <f t="shared" si="190"/>
        <v>0</v>
      </c>
      <c r="W342" s="212"/>
      <c r="X342" s="213"/>
      <c r="Y342" s="211">
        <f t="shared" si="191"/>
        <v>0</v>
      </c>
      <c r="Z342" s="212"/>
      <c r="AA342" s="213"/>
      <c r="AB342" s="211">
        <f t="shared" si="192"/>
        <v>0</v>
      </c>
      <c r="AC342" s="212"/>
      <c r="AD342" s="213"/>
      <c r="AE342" s="211">
        <f t="shared" si="193"/>
        <v>0</v>
      </c>
      <c r="AF342" s="212"/>
      <c r="AG342" s="213"/>
      <c r="AH342" s="211">
        <f t="shared" si="194"/>
        <v>0</v>
      </c>
      <c r="AI342" s="212"/>
      <c r="AJ342" s="213"/>
      <c r="AK342" s="211">
        <f t="shared" si="195"/>
        <v>0</v>
      </c>
      <c r="AL342" s="212"/>
      <c r="AM342" s="213"/>
      <c r="AN342" s="211">
        <f t="shared" si="196"/>
        <v>0</v>
      </c>
      <c r="AO342" s="212"/>
      <c r="AP342" s="213"/>
      <c r="AQ342" s="211">
        <f t="shared" si="197"/>
        <v>0</v>
      </c>
      <c r="AR342" s="212"/>
      <c r="AS342" s="213"/>
      <c r="AT342" s="211">
        <f t="shared" si="198"/>
        <v>0</v>
      </c>
      <c r="AU342" s="212"/>
      <c r="AV342" s="213"/>
      <c r="AW342" s="211">
        <f t="shared" si="199"/>
        <v>0</v>
      </c>
      <c r="AX342" s="212"/>
      <c r="AY342" s="213"/>
      <c r="AZ342" s="211">
        <f t="shared" si="200"/>
        <v>0</v>
      </c>
      <c r="BA342" s="212"/>
      <c r="BB342" s="213"/>
      <c r="BC342" s="211">
        <f t="shared" si="201"/>
        <v>0</v>
      </c>
      <c r="BD342" s="212"/>
      <c r="BE342" s="213"/>
      <c r="BF342" s="211">
        <f t="shared" si="202"/>
        <v>0</v>
      </c>
      <c r="BG342" s="212"/>
      <c r="BH342" s="213"/>
      <c r="BI342" s="211">
        <f t="shared" si="203"/>
        <v>0</v>
      </c>
      <c r="BJ342" s="212"/>
      <c r="BK342" s="213"/>
      <c r="BL342" s="211">
        <f t="shared" si="204"/>
        <v>0</v>
      </c>
      <c r="BM342" s="212"/>
      <c r="BN342" s="213"/>
      <c r="BO342" s="211">
        <f t="shared" si="205"/>
        <v>0</v>
      </c>
      <c r="BP342" s="212"/>
      <c r="BQ342" s="213"/>
      <c r="BR342" s="211">
        <f t="shared" si="206"/>
        <v>0</v>
      </c>
      <c r="BS342" s="212"/>
      <c r="BT342" s="213"/>
      <c r="BU342" s="211">
        <f t="shared" si="207"/>
        <v>0</v>
      </c>
      <c r="BV342" s="212"/>
      <c r="BW342" s="213"/>
      <c r="BX342" s="211">
        <f t="shared" si="208"/>
        <v>0</v>
      </c>
      <c r="BY342" s="212"/>
      <c r="BZ342" s="213"/>
      <c r="CA342" s="211">
        <f t="shared" si="209"/>
        <v>0</v>
      </c>
      <c r="CB342" s="212"/>
      <c r="CC342" s="213"/>
      <c r="CD342" s="211">
        <f t="shared" si="210"/>
        <v>0</v>
      </c>
      <c r="CE342" s="212"/>
      <c r="CF342" s="213"/>
      <c r="CG342" s="211">
        <f t="shared" si="211"/>
        <v>0</v>
      </c>
      <c r="CH342" s="212"/>
      <c r="CI342" s="213"/>
      <c r="CJ342" s="211">
        <f t="shared" si="212"/>
        <v>0</v>
      </c>
      <c r="CK342" s="212"/>
      <c r="CL342" s="213"/>
      <c r="CM342" s="211">
        <f t="shared" si="213"/>
        <v>0</v>
      </c>
      <c r="CN342" s="212"/>
      <c r="CO342" s="213"/>
      <c r="CP342" s="211">
        <f t="shared" si="214"/>
        <v>0</v>
      </c>
      <c r="CQ342" s="212"/>
      <c r="CR342" s="213"/>
      <c r="CS342" s="211">
        <f t="shared" si="215"/>
        <v>0</v>
      </c>
      <c r="CT342" s="212"/>
      <c r="CU342" s="213"/>
    </row>
    <row r="343" spans="5:99" ht="23.4" thickBot="1">
      <c r="E343" s="100" t="s">
        <v>62</v>
      </c>
      <c r="F343" s="102"/>
      <c r="G343" s="102"/>
      <c r="H343" s="39"/>
      <c r="I343" s="39"/>
      <c r="J343" s="91"/>
      <c r="K343" s="92"/>
      <c r="L343" s="92"/>
      <c r="M343" s="92"/>
      <c r="N343" s="92"/>
      <c r="O343" s="93"/>
      <c r="P343" s="236">
        <f>SUM(P309:R325)</f>
        <v>0</v>
      </c>
      <c r="Q343" s="237"/>
      <c r="R343" s="238"/>
      <c r="S343" s="236">
        <f t="shared" ref="S343" si="217">SUM(S309:U325)</f>
        <v>7</v>
      </c>
      <c r="T343" s="237"/>
      <c r="U343" s="238"/>
      <c r="V343" s="236">
        <f t="shared" ref="V343" si="218">SUM(V309:X325)</f>
        <v>5</v>
      </c>
      <c r="W343" s="237"/>
      <c r="X343" s="238"/>
      <c r="Y343" s="236">
        <f t="shared" ref="Y343" si="219">SUM(Y309:AA325)</f>
        <v>6</v>
      </c>
      <c r="Z343" s="237"/>
      <c r="AA343" s="238"/>
      <c r="AB343" s="236">
        <f t="shared" ref="AB343" si="220">SUM(AB309:AD325)</f>
        <v>6</v>
      </c>
      <c r="AC343" s="237"/>
      <c r="AD343" s="238"/>
      <c r="AE343" s="236">
        <f t="shared" ref="AE343" si="221">SUM(AE309:AG325)</f>
        <v>7</v>
      </c>
      <c r="AF343" s="237"/>
      <c r="AG343" s="238"/>
      <c r="AH343" s="236">
        <f t="shared" ref="AH343" si="222">SUM(AH309:AJ325)</f>
        <v>6</v>
      </c>
      <c r="AI343" s="237"/>
      <c r="AJ343" s="238"/>
      <c r="AK343" s="236">
        <f t="shared" ref="AK343" si="223">SUM(AK309:AM325)</f>
        <v>10</v>
      </c>
      <c r="AL343" s="237"/>
      <c r="AM343" s="238"/>
      <c r="AN343" s="236">
        <f t="shared" ref="AN343" si="224">SUM(AN309:AP325)</f>
        <v>6</v>
      </c>
      <c r="AO343" s="237"/>
      <c r="AP343" s="238"/>
      <c r="AQ343" s="236">
        <f t="shared" ref="AQ343" si="225">SUM(AQ309:AS325)</f>
        <v>4</v>
      </c>
      <c r="AR343" s="237"/>
      <c r="AS343" s="238"/>
      <c r="AT343" s="236">
        <f t="shared" ref="AT343" si="226">SUM(AT309:AV325)</f>
        <v>6</v>
      </c>
      <c r="AU343" s="237"/>
      <c r="AV343" s="238"/>
      <c r="AW343" s="236">
        <f t="shared" ref="AW343" si="227">SUM(AW309:AY325)</f>
        <v>8</v>
      </c>
      <c r="AX343" s="237"/>
      <c r="AY343" s="238"/>
      <c r="AZ343" s="236">
        <f t="shared" ref="AZ343" si="228">SUM(AZ309:BB325)</f>
        <v>6</v>
      </c>
      <c r="BA343" s="237"/>
      <c r="BB343" s="238"/>
      <c r="BC343" s="236">
        <f t="shared" ref="BC343" si="229">SUM(BC309:BE325)</f>
        <v>9</v>
      </c>
      <c r="BD343" s="237"/>
      <c r="BE343" s="238"/>
      <c r="BF343" s="236">
        <f t="shared" ref="BF343" si="230">SUM(BF309:BH325)</f>
        <v>6</v>
      </c>
      <c r="BG343" s="237"/>
      <c r="BH343" s="238"/>
      <c r="BI343" s="236">
        <f t="shared" ref="BI343" si="231">SUM(BI309:BK325)</f>
        <v>6</v>
      </c>
      <c r="BJ343" s="237"/>
      <c r="BK343" s="238"/>
      <c r="BL343" s="236">
        <f t="shared" ref="BL343" si="232">SUM(BL309:BN325)</f>
        <v>9</v>
      </c>
      <c r="BM343" s="237"/>
      <c r="BN343" s="238"/>
      <c r="BO343" s="236">
        <f t="shared" ref="BO343" si="233">SUM(BO309:BQ325)</f>
        <v>11</v>
      </c>
      <c r="BP343" s="237"/>
      <c r="BQ343" s="238"/>
      <c r="BR343" s="236">
        <f t="shared" ref="BR343" si="234">SUM(BR309:BT325)</f>
        <v>8</v>
      </c>
      <c r="BS343" s="237"/>
      <c r="BT343" s="238"/>
      <c r="BU343" s="236">
        <f t="shared" ref="BU343" si="235">SUM(BU309:BW325)</f>
        <v>6</v>
      </c>
      <c r="BV343" s="237"/>
      <c r="BW343" s="238"/>
      <c r="BX343" s="236">
        <f t="shared" ref="BX343" si="236">SUM(BX309:BZ325)</f>
        <v>5</v>
      </c>
      <c r="BY343" s="237"/>
      <c r="BZ343" s="238"/>
      <c r="CA343" s="236">
        <f t="shared" ref="CA343" si="237">SUM(CA309:CC325)</f>
        <v>4</v>
      </c>
      <c r="CB343" s="237"/>
      <c r="CC343" s="238"/>
      <c r="CD343" s="236">
        <f t="shared" ref="CD343" si="238">SUM(CD309:CF325)</f>
        <v>8</v>
      </c>
      <c r="CE343" s="237"/>
      <c r="CF343" s="238"/>
      <c r="CG343" s="236">
        <f t="shared" ref="CG343" si="239">SUM(CG309:CI325)</f>
        <v>6</v>
      </c>
      <c r="CH343" s="237"/>
      <c r="CI343" s="238"/>
      <c r="CJ343" s="236">
        <f t="shared" ref="CJ343" si="240">SUM(CJ309:CL325)</f>
        <v>5</v>
      </c>
      <c r="CK343" s="237"/>
      <c r="CL343" s="238"/>
      <c r="CM343" s="236">
        <f t="shared" ref="CM343" si="241">SUM(CM309:CO325)</f>
        <v>11</v>
      </c>
      <c r="CN343" s="237"/>
      <c r="CO343" s="238"/>
      <c r="CP343" s="236">
        <f t="shared" ref="CP343" si="242">SUM(CP309:CR325)</f>
        <v>7</v>
      </c>
      <c r="CQ343" s="237"/>
      <c r="CR343" s="238"/>
      <c r="CS343" s="236">
        <f t="shared" ref="CS343" si="243">SUM(CS309:CU325)</f>
        <v>7</v>
      </c>
      <c r="CT343" s="237"/>
      <c r="CU343" s="238"/>
    </row>
    <row r="344" spans="5:99">
      <c r="J344" s="94"/>
    </row>
    <row r="345" spans="5:99">
      <c r="J345" s="94"/>
    </row>
    <row r="346" spans="5:99">
      <c r="J346" s="94"/>
    </row>
    <row r="347" spans="5:99">
      <c r="J347" s="94"/>
    </row>
    <row r="348" spans="5:99">
      <c r="J348" s="94"/>
    </row>
    <row r="349" spans="5:99">
      <c r="J349" s="94"/>
    </row>
    <row r="350" spans="5:99">
      <c r="J350" s="94"/>
    </row>
    <row r="351" spans="5:99">
      <c r="J351" s="94"/>
    </row>
    <row r="352" spans="5:99">
      <c r="J352" s="94"/>
    </row>
    <row r="353" spans="10:10">
      <c r="J353" s="94"/>
    </row>
    <row r="354" spans="10:10">
      <c r="J354" s="94"/>
    </row>
    <row r="355" spans="10:10">
      <c r="J355" s="94"/>
    </row>
    <row r="356" spans="10:10">
      <c r="J356" s="94"/>
    </row>
    <row r="357" spans="10:10">
      <c r="J357" s="94"/>
    </row>
    <row r="358" spans="10:10">
      <c r="J358" s="94"/>
    </row>
    <row r="359" spans="10:10">
      <c r="J359" s="94"/>
    </row>
    <row r="360" spans="10:10">
      <c r="J360" s="94"/>
    </row>
    <row r="361" spans="10:10">
      <c r="J361" s="94"/>
    </row>
    <row r="362" spans="10:10">
      <c r="J362" s="94"/>
    </row>
    <row r="363" spans="10:10">
      <c r="J363" s="94"/>
    </row>
    <row r="364" spans="10:10">
      <c r="J364" s="94"/>
    </row>
    <row r="365" spans="10:10">
      <c r="J365" s="94"/>
    </row>
    <row r="366" spans="10:10">
      <c r="J366" s="94"/>
    </row>
    <row r="367" spans="10:10">
      <c r="J367" s="94"/>
    </row>
    <row r="368" spans="10:10">
      <c r="J368" s="94"/>
    </row>
    <row r="369" spans="10:10">
      <c r="J369" s="94"/>
    </row>
    <row r="370" spans="10:10">
      <c r="J370" s="94"/>
    </row>
    <row r="371" spans="10:10">
      <c r="J371" s="94"/>
    </row>
    <row r="372" spans="10:10">
      <c r="J372" s="94"/>
    </row>
    <row r="373" spans="10:10">
      <c r="J373" s="94"/>
    </row>
    <row r="374" spans="10:10">
      <c r="J374" s="94"/>
    </row>
    <row r="375" spans="10:10">
      <c r="J375" s="94"/>
    </row>
    <row r="376" spans="10:10">
      <c r="J376" s="94"/>
    </row>
    <row r="377" spans="10:10">
      <c r="J377" s="94"/>
    </row>
    <row r="378" spans="10:10">
      <c r="J378" s="94"/>
    </row>
    <row r="379" spans="10:10">
      <c r="J379" s="94"/>
    </row>
    <row r="380" spans="10:10">
      <c r="J380" s="94"/>
    </row>
    <row r="381" spans="10:10">
      <c r="J381" s="94"/>
    </row>
    <row r="382" spans="10:10">
      <c r="J382" s="94"/>
    </row>
    <row r="383" spans="10:10">
      <c r="J383" s="94"/>
    </row>
    <row r="384" spans="10:10">
      <c r="J384" s="94"/>
    </row>
    <row r="385" spans="10:10">
      <c r="J385" s="94"/>
    </row>
    <row r="386" spans="10:10">
      <c r="J386" s="94"/>
    </row>
    <row r="387" spans="10:10">
      <c r="J387" s="94"/>
    </row>
    <row r="388" spans="10:10">
      <c r="J388" s="94"/>
    </row>
    <row r="389" spans="10:10">
      <c r="J389" s="94"/>
    </row>
    <row r="390" spans="10:10">
      <c r="J390" s="94"/>
    </row>
    <row r="391" spans="10:10">
      <c r="J391" s="94"/>
    </row>
    <row r="392" spans="10:10">
      <c r="J392" s="94"/>
    </row>
    <row r="393" spans="10:10">
      <c r="J393" s="94"/>
    </row>
    <row r="394" spans="10:10">
      <c r="J394" s="94"/>
    </row>
    <row r="395" spans="10:10">
      <c r="J395" s="94"/>
    </row>
    <row r="396" spans="10:10">
      <c r="J396" s="94"/>
    </row>
    <row r="397" spans="10:10">
      <c r="J397" s="94"/>
    </row>
    <row r="398" spans="10:10">
      <c r="J398" s="94"/>
    </row>
    <row r="399" spans="10:10">
      <c r="J399" s="94"/>
    </row>
    <row r="400" spans="10:10">
      <c r="J400" s="94"/>
    </row>
    <row r="401" spans="10:10">
      <c r="J401" s="94"/>
    </row>
    <row r="402" spans="10:10">
      <c r="J402" s="94"/>
    </row>
    <row r="403" spans="10:10">
      <c r="J403" s="94"/>
    </row>
    <row r="404" spans="10:10">
      <c r="J404" s="94"/>
    </row>
    <row r="405" spans="10:10">
      <c r="J405" s="94"/>
    </row>
    <row r="406" spans="10:10">
      <c r="J406" s="94"/>
    </row>
    <row r="407" spans="10:10">
      <c r="J407" s="94"/>
    </row>
    <row r="408" spans="10:10">
      <c r="J408" s="94"/>
    </row>
    <row r="409" spans="10:10">
      <c r="J409" s="94"/>
    </row>
    <row r="410" spans="10:10">
      <c r="J410" s="94"/>
    </row>
    <row r="411" spans="10:10">
      <c r="J411" s="94"/>
    </row>
    <row r="412" spans="10:10">
      <c r="J412" s="94"/>
    </row>
    <row r="413" spans="10:10">
      <c r="J413" s="94"/>
    </row>
    <row r="414" spans="10:10">
      <c r="J414" s="94"/>
    </row>
    <row r="415" spans="10:10">
      <c r="J415" s="94"/>
    </row>
    <row r="416" spans="10:10">
      <c r="J416" s="94"/>
    </row>
    <row r="417" spans="10:10">
      <c r="J417" s="94"/>
    </row>
    <row r="418" spans="10:10">
      <c r="J418" s="94"/>
    </row>
    <row r="419" spans="10:10">
      <c r="J419" s="94"/>
    </row>
    <row r="420" spans="10:10">
      <c r="J420" s="94"/>
    </row>
    <row r="421" spans="10:10">
      <c r="J421" s="94"/>
    </row>
    <row r="422" spans="10:10">
      <c r="J422" s="94"/>
    </row>
    <row r="423" spans="10:10">
      <c r="J423" s="94"/>
    </row>
    <row r="424" spans="10:10">
      <c r="J424" s="94"/>
    </row>
    <row r="425" spans="10:10">
      <c r="J425" s="94"/>
    </row>
    <row r="426" spans="10:10">
      <c r="J426" s="94"/>
    </row>
    <row r="427" spans="10:10">
      <c r="J427" s="94"/>
    </row>
    <row r="428" spans="10:10">
      <c r="J428" s="94"/>
    </row>
    <row r="429" spans="10:10">
      <c r="J429" s="94"/>
    </row>
    <row r="430" spans="10:10">
      <c r="J430" s="94"/>
    </row>
    <row r="431" spans="10:10">
      <c r="J431" s="94"/>
    </row>
    <row r="432" spans="10:10">
      <c r="J432" s="94"/>
    </row>
    <row r="433" spans="10:10">
      <c r="J433" s="94"/>
    </row>
    <row r="434" spans="10:10">
      <c r="J434" s="94"/>
    </row>
    <row r="435" spans="10:10">
      <c r="J435" s="94"/>
    </row>
    <row r="436" spans="10:10">
      <c r="J436" s="94"/>
    </row>
    <row r="437" spans="10:10">
      <c r="J437" s="94"/>
    </row>
    <row r="438" spans="10:10">
      <c r="J438" s="94"/>
    </row>
    <row r="439" spans="10:10">
      <c r="J439" s="94"/>
    </row>
    <row r="440" spans="10:10">
      <c r="J440" s="94"/>
    </row>
    <row r="441" spans="10:10">
      <c r="J441" s="94"/>
    </row>
    <row r="442" spans="10:10">
      <c r="J442" s="94"/>
    </row>
    <row r="443" spans="10:10">
      <c r="J443" s="94"/>
    </row>
    <row r="444" spans="10:10">
      <c r="J444" s="94"/>
    </row>
    <row r="445" spans="10:10">
      <c r="J445" s="94"/>
    </row>
    <row r="446" spans="10:10">
      <c r="J446" s="94"/>
    </row>
    <row r="447" spans="10:10">
      <c r="J447" s="94"/>
    </row>
    <row r="448" spans="10:10">
      <c r="J448" s="94"/>
    </row>
    <row r="449" spans="10:10">
      <c r="J449" s="94"/>
    </row>
    <row r="450" spans="10:10">
      <c r="J450" s="94"/>
    </row>
    <row r="451" spans="10:10">
      <c r="J451" s="94"/>
    </row>
    <row r="452" spans="10:10">
      <c r="J452" s="94"/>
    </row>
    <row r="453" spans="10:10">
      <c r="J453" s="94"/>
    </row>
    <row r="454" spans="10:10">
      <c r="J454" s="94"/>
    </row>
    <row r="455" spans="10:10">
      <c r="J455" s="94"/>
    </row>
    <row r="456" spans="10:10">
      <c r="J456" s="94"/>
    </row>
    <row r="457" spans="10:10">
      <c r="J457" s="94"/>
    </row>
    <row r="458" spans="10:10">
      <c r="J458" s="94"/>
    </row>
    <row r="459" spans="10:10">
      <c r="J459" s="94"/>
    </row>
    <row r="460" spans="10:10">
      <c r="J460" s="94"/>
    </row>
    <row r="461" spans="10:10">
      <c r="J461" s="94"/>
    </row>
    <row r="462" spans="10:10">
      <c r="J462" s="94"/>
    </row>
    <row r="463" spans="10:10">
      <c r="J463" s="94"/>
    </row>
    <row r="464" spans="10:10">
      <c r="J464" s="94"/>
    </row>
    <row r="465" spans="10:10">
      <c r="J465" s="94"/>
    </row>
    <row r="466" spans="10:10">
      <c r="J466" s="94"/>
    </row>
    <row r="467" spans="10:10">
      <c r="J467" s="94"/>
    </row>
    <row r="468" spans="10:10">
      <c r="J468" s="94"/>
    </row>
    <row r="469" spans="10:10">
      <c r="J469" s="94"/>
    </row>
    <row r="470" spans="10:10">
      <c r="J470" s="94"/>
    </row>
    <row r="471" spans="10:10">
      <c r="J471" s="94"/>
    </row>
    <row r="472" spans="10:10">
      <c r="J472" s="94"/>
    </row>
    <row r="473" spans="10:10">
      <c r="J473" s="94"/>
    </row>
    <row r="474" spans="10:10">
      <c r="J474" s="94"/>
    </row>
    <row r="475" spans="10:10">
      <c r="J475" s="94"/>
    </row>
    <row r="476" spans="10:10">
      <c r="J476" s="94"/>
    </row>
    <row r="477" spans="10:10">
      <c r="J477" s="94"/>
    </row>
    <row r="478" spans="10:10">
      <c r="J478" s="94"/>
    </row>
    <row r="479" spans="10:10">
      <c r="J479" s="94"/>
    </row>
    <row r="480" spans="10:10">
      <c r="J480" s="94"/>
    </row>
    <row r="481" spans="10:10">
      <c r="J481" s="94"/>
    </row>
    <row r="482" spans="10:10">
      <c r="J482" s="94"/>
    </row>
    <row r="483" spans="10:10">
      <c r="J483" s="94"/>
    </row>
    <row r="484" spans="10:10">
      <c r="J484" s="94"/>
    </row>
    <row r="485" spans="10:10">
      <c r="J485" s="94"/>
    </row>
    <row r="486" spans="10:10">
      <c r="J486" s="94"/>
    </row>
    <row r="487" spans="10:10">
      <c r="J487" s="94"/>
    </row>
    <row r="488" spans="10:10">
      <c r="J488" s="94"/>
    </row>
    <row r="489" spans="10:10">
      <c r="J489" s="94"/>
    </row>
    <row r="490" spans="10:10">
      <c r="J490" s="94"/>
    </row>
    <row r="491" spans="10:10">
      <c r="J491" s="94"/>
    </row>
    <row r="492" spans="10:10">
      <c r="J492" s="94"/>
    </row>
    <row r="493" spans="10:10">
      <c r="J493" s="94"/>
    </row>
    <row r="494" spans="10:10">
      <c r="J494" s="94"/>
    </row>
    <row r="495" spans="10:10">
      <c r="J495" s="94"/>
    </row>
    <row r="496" spans="10:10">
      <c r="J496" s="94"/>
    </row>
    <row r="497" spans="10:10">
      <c r="J497" s="94"/>
    </row>
    <row r="498" spans="10:10">
      <c r="J498" s="94"/>
    </row>
    <row r="499" spans="10:10">
      <c r="J499" s="94"/>
    </row>
    <row r="500" spans="10:10">
      <c r="J500" s="94"/>
    </row>
    <row r="501" spans="10:10">
      <c r="J501" s="94"/>
    </row>
    <row r="502" spans="10:10">
      <c r="J502" s="94"/>
    </row>
    <row r="503" spans="10:10">
      <c r="J503" s="94"/>
    </row>
    <row r="504" spans="10:10">
      <c r="J504" s="94"/>
    </row>
    <row r="505" spans="10:10">
      <c r="J505" s="94"/>
    </row>
    <row r="506" spans="10:10">
      <c r="J506" s="94"/>
    </row>
    <row r="507" spans="10:10">
      <c r="J507" s="94"/>
    </row>
    <row r="508" spans="10:10">
      <c r="J508" s="94"/>
    </row>
    <row r="509" spans="10:10">
      <c r="J509" s="94"/>
    </row>
    <row r="510" spans="10:10">
      <c r="J510" s="94"/>
    </row>
    <row r="511" spans="10:10">
      <c r="J511" s="94"/>
    </row>
    <row r="512" spans="10:10">
      <c r="J512" s="94"/>
    </row>
    <row r="513" spans="10:10">
      <c r="J513" s="94"/>
    </row>
    <row r="514" spans="10:10">
      <c r="J514" s="94"/>
    </row>
    <row r="515" spans="10:10">
      <c r="J515" s="94"/>
    </row>
    <row r="516" spans="10:10">
      <c r="J516" s="94"/>
    </row>
    <row r="517" spans="10:10">
      <c r="J517" s="94"/>
    </row>
    <row r="518" spans="10:10">
      <c r="J518" s="94"/>
    </row>
    <row r="519" spans="10:10">
      <c r="J519" s="94"/>
    </row>
    <row r="520" spans="10:10">
      <c r="J520" s="94"/>
    </row>
    <row r="521" spans="10:10">
      <c r="J521" s="94"/>
    </row>
    <row r="522" spans="10:10">
      <c r="J522" s="94"/>
    </row>
    <row r="523" spans="10:10">
      <c r="J523" s="94"/>
    </row>
    <row r="524" spans="10:10">
      <c r="J524" s="94"/>
    </row>
    <row r="525" spans="10:10">
      <c r="J525" s="94"/>
    </row>
    <row r="526" spans="10:10">
      <c r="J526" s="94"/>
    </row>
    <row r="527" spans="10:10">
      <c r="J527" s="94"/>
    </row>
    <row r="528" spans="10:10">
      <c r="J528" s="94"/>
    </row>
    <row r="529" spans="10:10">
      <c r="J529" s="94"/>
    </row>
    <row r="530" spans="10:10">
      <c r="J530" s="94"/>
    </row>
    <row r="531" spans="10:10">
      <c r="J531" s="94"/>
    </row>
    <row r="532" spans="10:10">
      <c r="J532" s="94"/>
    </row>
    <row r="533" spans="10:10">
      <c r="J533" s="94"/>
    </row>
    <row r="534" spans="10:10">
      <c r="J534" s="94"/>
    </row>
    <row r="535" spans="10:10">
      <c r="J535" s="94"/>
    </row>
    <row r="536" spans="10:10">
      <c r="J536" s="94"/>
    </row>
    <row r="537" spans="10:10">
      <c r="J537" s="94"/>
    </row>
    <row r="538" spans="10:10">
      <c r="J538" s="94"/>
    </row>
    <row r="539" spans="10:10">
      <c r="J539" s="94"/>
    </row>
    <row r="540" spans="10:10">
      <c r="J540" s="94"/>
    </row>
    <row r="541" spans="10:10">
      <c r="J541" s="94"/>
    </row>
    <row r="542" spans="10:10">
      <c r="J542" s="94"/>
    </row>
    <row r="543" spans="10:10">
      <c r="J543" s="94"/>
    </row>
    <row r="544" spans="10:10">
      <c r="J544" s="94"/>
    </row>
    <row r="545" spans="10:10">
      <c r="J545" s="94"/>
    </row>
    <row r="546" spans="10:10">
      <c r="J546" s="94"/>
    </row>
    <row r="547" spans="10:10">
      <c r="J547" s="94"/>
    </row>
    <row r="548" spans="10:10">
      <c r="J548" s="94"/>
    </row>
    <row r="549" spans="10:10">
      <c r="J549" s="94"/>
    </row>
    <row r="550" spans="10:10">
      <c r="J550" s="94"/>
    </row>
    <row r="551" spans="10:10">
      <c r="J551" s="94"/>
    </row>
    <row r="552" spans="10:10">
      <c r="J552" s="94"/>
    </row>
    <row r="553" spans="10:10">
      <c r="J553" s="94"/>
    </row>
    <row r="554" spans="10:10">
      <c r="J554" s="94"/>
    </row>
    <row r="555" spans="10:10">
      <c r="J555" s="94"/>
    </row>
    <row r="556" spans="10:10">
      <c r="J556" s="94"/>
    </row>
    <row r="557" spans="10:10">
      <c r="J557" s="94"/>
    </row>
    <row r="558" spans="10:10">
      <c r="J558" s="94"/>
    </row>
    <row r="559" spans="10:10">
      <c r="J559" s="94"/>
    </row>
    <row r="560" spans="10:10">
      <c r="J560" s="94"/>
    </row>
    <row r="561" spans="10:10">
      <c r="J561" s="94"/>
    </row>
    <row r="562" spans="10:10">
      <c r="J562" s="94"/>
    </row>
    <row r="563" spans="10:10">
      <c r="J563" s="94"/>
    </row>
    <row r="564" spans="10:10">
      <c r="J564" s="94"/>
    </row>
    <row r="565" spans="10:10">
      <c r="J565" s="94"/>
    </row>
    <row r="566" spans="10:10">
      <c r="J566" s="94"/>
    </row>
    <row r="567" spans="10:10">
      <c r="J567" s="94"/>
    </row>
    <row r="568" spans="10:10">
      <c r="J568" s="94"/>
    </row>
    <row r="569" spans="10:10">
      <c r="J569" s="94"/>
    </row>
    <row r="570" spans="10:10">
      <c r="J570" s="94"/>
    </row>
    <row r="571" spans="10:10">
      <c r="J571" s="94"/>
    </row>
    <row r="572" spans="10:10">
      <c r="J572" s="94"/>
    </row>
    <row r="573" spans="10:10">
      <c r="J573" s="94"/>
    </row>
    <row r="574" spans="10:10">
      <c r="J574" s="94"/>
    </row>
    <row r="575" spans="10:10">
      <c r="J575" s="94"/>
    </row>
    <row r="576" spans="10:10">
      <c r="J576" s="94"/>
    </row>
    <row r="577" spans="10:10">
      <c r="J577" s="94"/>
    </row>
    <row r="578" spans="10:10">
      <c r="J578" s="94"/>
    </row>
    <row r="579" spans="10:10">
      <c r="J579" s="94"/>
    </row>
    <row r="580" spans="10:10">
      <c r="J580" s="94"/>
    </row>
    <row r="581" spans="10:10">
      <c r="J581" s="94"/>
    </row>
    <row r="582" spans="10:10">
      <c r="J582" s="94"/>
    </row>
    <row r="583" spans="10:10">
      <c r="J583" s="94"/>
    </row>
    <row r="584" spans="10:10">
      <c r="J584" s="94"/>
    </row>
    <row r="585" spans="10:10">
      <c r="J585" s="94"/>
    </row>
    <row r="586" spans="10:10">
      <c r="J586" s="94"/>
    </row>
    <row r="587" spans="10:10">
      <c r="J587" s="94"/>
    </row>
    <row r="588" spans="10:10">
      <c r="J588" s="94"/>
    </row>
    <row r="589" spans="10:10">
      <c r="J589" s="94"/>
    </row>
    <row r="590" spans="10:10">
      <c r="J590" s="94"/>
    </row>
    <row r="591" spans="10:10">
      <c r="J591" s="94"/>
    </row>
    <row r="592" spans="10:10">
      <c r="J592" s="94"/>
    </row>
    <row r="593" spans="10:10">
      <c r="J593" s="94"/>
    </row>
    <row r="594" spans="10:10">
      <c r="J594" s="94"/>
    </row>
    <row r="595" spans="10:10">
      <c r="J595" s="94"/>
    </row>
    <row r="596" spans="10:10">
      <c r="J596" s="94"/>
    </row>
    <row r="597" spans="10:10">
      <c r="J597" s="94"/>
    </row>
    <row r="598" spans="10:10">
      <c r="J598" s="94"/>
    </row>
    <row r="599" spans="10:10">
      <c r="J599" s="94"/>
    </row>
    <row r="600" spans="10:10">
      <c r="J600" s="94"/>
    </row>
    <row r="601" spans="10:10">
      <c r="J601" s="94"/>
    </row>
    <row r="602" spans="10:10">
      <c r="J602" s="94"/>
    </row>
    <row r="603" spans="10:10">
      <c r="J603" s="94"/>
    </row>
    <row r="604" spans="10:10">
      <c r="J604" s="94"/>
    </row>
    <row r="605" spans="10:10">
      <c r="J605" s="94"/>
    </row>
    <row r="606" spans="10:10">
      <c r="J606" s="94"/>
    </row>
    <row r="607" spans="10:10">
      <c r="J607" s="94"/>
    </row>
    <row r="608" spans="10:10">
      <c r="J608" s="94"/>
    </row>
    <row r="609" spans="10:10">
      <c r="J609" s="94"/>
    </row>
    <row r="610" spans="10:10">
      <c r="J610" s="94"/>
    </row>
    <row r="611" spans="10:10">
      <c r="J611" s="94"/>
    </row>
    <row r="612" spans="10:10">
      <c r="J612" s="94"/>
    </row>
    <row r="613" spans="10:10">
      <c r="J613" s="94"/>
    </row>
    <row r="614" spans="10:10">
      <c r="J614" s="94"/>
    </row>
    <row r="615" spans="10:10">
      <c r="J615" s="94"/>
    </row>
    <row r="616" spans="10:10">
      <c r="J616" s="94"/>
    </row>
    <row r="617" spans="10:10">
      <c r="J617" s="94"/>
    </row>
    <row r="618" spans="10:10">
      <c r="J618" s="94"/>
    </row>
    <row r="619" spans="10:10">
      <c r="J619" s="94"/>
    </row>
    <row r="620" spans="10:10">
      <c r="J620" s="94"/>
    </row>
    <row r="621" spans="10:10">
      <c r="J621" s="94"/>
    </row>
    <row r="622" spans="10:10">
      <c r="J622" s="94"/>
    </row>
    <row r="623" spans="10:10">
      <c r="J623" s="94"/>
    </row>
    <row r="624" spans="10:10">
      <c r="J624" s="94"/>
    </row>
    <row r="625" spans="10:10">
      <c r="J625" s="94"/>
    </row>
    <row r="626" spans="10:10">
      <c r="J626" s="94"/>
    </row>
    <row r="627" spans="10:10">
      <c r="J627" s="94"/>
    </row>
    <row r="628" spans="10:10">
      <c r="J628" s="94"/>
    </row>
    <row r="629" spans="10:10">
      <c r="J629" s="94"/>
    </row>
    <row r="630" spans="10:10">
      <c r="J630" s="94"/>
    </row>
    <row r="631" spans="10:10">
      <c r="J631" s="94"/>
    </row>
    <row r="632" spans="10:10">
      <c r="J632" s="94"/>
    </row>
    <row r="633" spans="10:10">
      <c r="J633" s="94"/>
    </row>
    <row r="634" spans="10:10">
      <c r="J634" s="94"/>
    </row>
    <row r="635" spans="10:10">
      <c r="J635" s="94"/>
    </row>
    <row r="636" spans="10:10">
      <c r="J636" s="94"/>
    </row>
    <row r="637" spans="10:10">
      <c r="J637" s="94"/>
    </row>
    <row r="638" spans="10:10">
      <c r="J638" s="94"/>
    </row>
    <row r="639" spans="10:10">
      <c r="J639" s="94"/>
    </row>
    <row r="640" spans="10:10">
      <c r="J640" s="94"/>
    </row>
    <row r="641" spans="10:10">
      <c r="J641" s="94"/>
    </row>
    <row r="642" spans="10:10">
      <c r="J642" s="94"/>
    </row>
    <row r="643" spans="10:10">
      <c r="J643" s="94"/>
    </row>
    <row r="644" spans="10:10">
      <c r="J644" s="94"/>
    </row>
    <row r="645" spans="10:10">
      <c r="J645" s="94"/>
    </row>
    <row r="646" spans="10:10">
      <c r="J646" s="94"/>
    </row>
    <row r="647" spans="10:10">
      <c r="J647" s="94"/>
    </row>
    <row r="648" spans="10:10">
      <c r="J648" s="94"/>
    </row>
    <row r="649" spans="10:10">
      <c r="J649" s="94"/>
    </row>
    <row r="650" spans="10:10">
      <c r="J650" s="94"/>
    </row>
    <row r="651" spans="10:10">
      <c r="J651" s="94"/>
    </row>
    <row r="652" spans="10:10">
      <c r="J652" s="94"/>
    </row>
    <row r="653" spans="10:10">
      <c r="J653" s="94"/>
    </row>
    <row r="654" spans="10:10">
      <c r="J654" s="94"/>
    </row>
    <row r="655" spans="10:10">
      <c r="J655" s="94"/>
    </row>
    <row r="656" spans="10:10">
      <c r="J656" s="94"/>
    </row>
    <row r="657" spans="10:10">
      <c r="J657" s="94"/>
    </row>
    <row r="658" spans="10:10">
      <c r="J658" s="94"/>
    </row>
    <row r="659" spans="10:10">
      <c r="J659" s="94"/>
    </row>
    <row r="660" spans="10:10">
      <c r="J660" s="94"/>
    </row>
    <row r="661" spans="10:10">
      <c r="J661" s="94"/>
    </row>
    <row r="662" spans="10:10">
      <c r="J662" s="94"/>
    </row>
    <row r="663" spans="10:10">
      <c r="J663" s="94"/>
    </row>
    <row r="664" spans="10:10">
      <c r="J664" s="94"/>
    </row>
    <row r="665" spans="10:10">
      <c r="J665" s="94"/>
    </row>
    <row r="666" spans="10:10">
      <c r="J666" s="94"/>
    </row>
    <row r="667" spans="10:10">
      <c r="J667" s="94"/>
    </row>
    <row r="668" spans="10:10">
      <c r="J668" s="94"/>
    </row>
    <row r="669" spans="10:10">
      <c r="J669" s="94"/>
    </row>
    <row r="670" spans="10:10">
      <c r="J670" s="94"/>
    </row>
    <row r="671" spans="10:10">
      <c r="J671" s="94"/>
    </row>
    <row r="672" spans="10:10">
      <c r="J672" s="94"/>
    </row>
    <row r="673" spans="10:10">
      <c r="J673" s="94"/>
    </row>
    <row r="674" spans="10:10">
      <c r="J674" s="94"/>
    </row>
    <row r="675" spans="10:10">
      <c r="J675" s="94"/>
    </row>
    <row r="676" spans="10:10">
      <c r="J676" s="94"/>
    </row>
    <row r="677" spans="10:10">
      <c r="J677" s="94"/>
    </row>
    <row r="678" spans="10:10">
      <c r="J678" s="94"/>
    </row>
    <row r="679" spans="10:10">
      <c r="J679" s="94"/>
    </row>
    <row r="680" spans="10:10">
      <c r="J680" s="94"/>
    </row>
    <row r="681" spans="10:10">
      <c r="J681" s="94"/>
    </row>
    <row r="682" spans="10:10">
      <c r="J682" s="94"/>
    </row>
    <row r="683" spans="10:10">
      <c r="J683" s="94"/>
    </row>
    <row r="684" spans="10:10">
      <c r="J684" s="94"/>
    </row>
    <row r="685" spans="10:10">
      <c r="J685" s="94"/>
    </row>
    <row r="686" spans="10:10">
      <c r="J686" s="94"/>
    </row>
    <row r="687" spans="10:10">
      <c r="J687" s="94"/>
    </row>
    <row r="688" spans="10:10">
      <c r="J688" s="94"/>
    </row>
    <row r="689" spans="10:10">
      <c r="J689" s="94"/>
    </row>
    <row r="690" spans="10:10">
      <c r="J690" s="94"/>
    </row>
    <row r="691" spans="10:10">
      <c r="J691" s="94"/>
    </row>
    <row r="692" spans="10:10">
      <c r="J692" s="94"/>
    </row>
    <row r="693" spans="10:10">
      <c r="J693" s="94"/>
    </row>
    <row r="694" spans="10:10">
      <c r="J694" s="94"/>
    </row>
    <row r="695" spans="10:10">
      <c r="J695" s="94"/>
    </row>
    <row r="696" spans="10:10">
      <c r="J696" s="94"/>
    </row>
    <row r="697" spans="10:10">
      <c r="J697" s="94"/>
    </row>
    <row r="698" spans="10:10">
      <c r="J698" s="94"/>
    </row>
    <row r="699" spans="10:10">
      <c r="J699" s="94"/>
    </row>
    <row r="700" spans="10:10">
      <c r="J700" s="94"/>
    </row>
    <row r="701" spans="10:10">
      <c r="J701" s="94"/>
    </row>
    <row r="702" spans="10:10">
      <c r="J702" s="94"/>
    </row>
    <row r="703" spans="10:10">
      <c r="J703" s="94"/>
    </row>
    <row r="704" spans="10:10">
      <c r="J704" s="94"/>
    </row>
    <row r="705" spans="10:10">
      <c r="J705" s="94"/>
    </row>
    <row r="706" spans="10:10">
      <c r="J706" s="94"/>
    </row>
    <row r="707" spans="10:10">
      <c r="J707" s="94"/>
    </row>
    <row r="708" spans="10:10">
      <c r="J708" s="94"/>
    </row>
    <row r="709" spans="10:10">
      <c r="J709" s="94"/>
    </row>
    <row r="710" spans="10:10">
      <c r="J710" s="94"/>
    </row>
    <row r="711" spans="10:10">
      <c r="J711" s="94"/>
    </row>
    <row r="712" spans="10:10">
      <c r="J712" s="94"/>
    </row>
    <row r="713" spans="10:10">
      <c r="J713" s="94"/>
    </row>
    <row r="714" spans="10:10">
      <c r="J714" s="94"/>
    </row>
    <row r="715" spans="10:10">
      <c r="J715" s="94"/>
    </row>
    <row r="716" spans="10:10">
      <c r="J716" s="94"/>
    </row>
    <row r="717" spans="10:10">
      <c r="J717" s="94"/>
    </row>
    <row r="718" spans="10:10">
      <c r="J718" s="94"/>
    </row>
    <row r="719" spans="10:10">
      <c r="J719" s="94"/>
    </row>
    <row r="720" spans="10:10">
      <c r="J720" s="94"/>
    </row>
    <row r="721" spans="10:10">
      <c r="J721" s="94"/>
    </row>
    <row r="722" spans="10:10">
      <c r="J722" s="94"/>
    </row>
    <row r="723" spans="10:10">
      <c r="J723" s="94"/>
    </row>
    <row r="724" spans="10:10">
      <c r="J724" s="94"/>
    </row>
    <row r="725" spans="10:10">
      <c r="J725" s="94"/>
    </row>
    <row r="726" spans="10:10">
      <c r="J726" s="94"/>
    </row>
    <row r="727" spans="10:10">
      <c r="J727" s="94"/>
    </row>
    <row r="728" spans="10:10">
      <c r="J728" s="94"/>
    </row>
    <row r="729" spans="10:10">
      <c r="J729" s="94"/>
    </row>
    <row r="730" spans="10:10">
      <c r="J730" s="94"/>
    </row>
    <row r="731" spans="10:10">
      <c r="J731" s="94"/>
    </row>
    <row r="732" spans="10:10">
      <c r="J732" s="94"/>
    </row>
    <row r="733" spans="10:10">
      <c r="J733" s="94"/>
    </row>
    <row r="734" spans="10:10">
      <c r="J734" s="94"/>
    </row>
    <row r="735" spans="10:10">
      <c r="J735" s="94"/>
    </row>
    <row r="736" spans="10:10">
      <c r="J736" s="94"/>
    </row>
    <row r="737" spans="10:10">
      <c r="J737" s="94"/>
    </row>
    <row r="738" spans="10:10">
      <c r="J738" s="94"/>
    </row>
    <row r="739" spans="10:10">
      <c r="J739" s="94"/>
    </row>
    <row r="740" spans="10:10">
      <c r="J740" s="94"/>
    </row>
    <row r="741" spans="10:10">
      <c r="J741" s="94"/>
    </row>
    <row r="742" spans="10:10">
      <c r="J742" s="94"/>
    </row>
    <row r="743" spans="10:10">
      <c r="J743" s="94"/>
    </row>
    <row r="744" spans="10:10">
      <c r="J744" s="94"/>
    </row>
    <row r="745" spans="10:10">
      <c r="J745" s="94"/>
    </row>
    <row r="746" spans="10:10">
      <c r="J746" s="94"/>
    </row>
    <row r="747" spans="10:10">
      <c r="J747" s="94"/>
    </row>
    <row r="748" spans="10:10">
      <c r="J748" s="94"/>
    </row>
    <row r="749" spans="10:10">
      <c r="J749" s="94"/>
    </row>
    <row r="750" spans="10:10">
      <c r="J750" s="94"/>
    </row>
    <row r="751" spans="10:10">
      <c r="J751" s="94"/>
    </row>
    <row r="752" spans="10:10">
      <c r="J752" s="94"/>
    </row>
    <row r="753" spans="10:10">
      <c r="J753" s="94"/>
    </row>
    <row r="754" spans="10:10">
      <c r="J754" s="94"/>
    </row>
    <row r="755" spans="10:10">
      <c r="J755" s="94"/>
    </row>
    <row r="756" spans="10:10">
      <c r="J756" s="94"/>
    </row>
    <row r="757" spans="10:10">
      <c r="J757" s="94"/>
    </row>
    <row r="758" spans="10:10">
      <c r="J758" s="94"/>
    </row>
    <row r="759" spans="10:10">
      <c r="J759" s="94"/>
    </row>
    <row r="760" spans="10:10">
      <c r="J760" s="94"/>
    </row>
    <row r="761" spans="10:10">
      <c r="J761" s="94"/>
    </row>
    <row r="762" spans="10:10">
      <c r="J762" s="94"/>
    </row>
    <row r="763" spans="10:10">
      <c r="J763" s="94"/>
    </row>
    <row r="764" spans="10:10">
      <c r="J764" s="94"/>
    </row>
    <row r="765" spans="10:10">
      <c r="J765" s="94"/>
    </row>
    <row r="766" spans="10:10">
      <c r="J766" s="94"/>
    </row>
    <row r="767" spans="10:10">
      <c r="J767" s="94"/>
    </row>
    <row r="768" spans="10:10">
      <c r="J768" s="94"/>
    </row>
    <row r="769" spans="10:10">
      <c r="J769" s="94"/>
    </row>
    <row r="770" spans="10:10">
      <c r="J770" s="94"/>
    </row>
    <row r="771" spans="10:10">
      <c r="J771" s="94"/>
    </row>
    <row r="772" spans="10:10">
      <c r="J772" s="94"/>
    </row>
    <row r="773" spans="10:10">
      <c r="J773" s="94"/>
    </row>
    <row r="774" spans="10:10">
      <c r="J774" s="94"/>
    </row>
    <row r="775" spans="10:10">
      <c r="J775" s="94"/>
    </row>
    <row r="776" spans="10:10">
      <c r="J776" s="94"/>
    </row>
    <row r="777" spans="10:10">
      <c r="J777" s="94"/>
    </row>
    <row r="778" spans="10:10">
      <c r="J778" s="94"/>
    </row>
    <row r="779" spans="10:10">
      <c r="J779" s="94"/>
    </row>
    <row r="780" spans="10:10">
      <c r="J780" s="94"/>
    </row>
    <row r="781" spans="10:10">
      <c r="J781" s="94"/>
    </row>
    <row r="782" spans="10:10">
      <c r="J782" s="94"/>
    </row>
    <row r="783" spans="10:10">
      <c r="J783" s="94"/>
    </row>
    <row r="784" spans="10:10">
      <c r="J784" s="94"/>
    </row>
    <row r="785" spans="10:10">
      <c r="J785" s="94"/>
    </row>
    <row r="786" spans="10:10">
      <c r="J786" s="94"/>
    </row>
    <row r="787" spans="10:10">
      <c r="J787" s="94"/>
    </row>
    <row r="788" spans="10:10">
      <c r="J788" s="94"/>
    </row>
    <row r="789" spans="10:10">
      <c r="J789" s="94"/>
    </row>
    <row r="790" spans="10:10">
      <c r="J790" s="94"/>
    </row>
    <row r="791" spans="10:10">
      <c r="J791" s="94"/>
    </row>
    <row r="792" spans="10:10">
      <c r="J792" s="94"/>
    </row>
    <row r="793" spans="10:10">
      <c r="J793" s="94"/>
    </row>
    <row r="794" spans="10:10">
      <c r="J794" s="94"/>
    </row>
    <row r="795" spans="10:10">
      <c r="J795" s="94"/>
    </row>
    <row r="796" spans="10:10">
      <c r="J796" s="94"/>
    </row>
    <row r="797" spans="10:10">
      <c r="J797" s="94"/>
    </row>
    <row r="798" spans="10:10">
      <c r="J798" s="94"/>
    </row>
    <row r="799" spans="10:10">
      <c r="J799" s="94"/>
    </row>
    <row r="800" spans="10:10">
      <c r="J800" s="94"/>
    </row>
    <row r="801" spans="10:10">
      <c r="J801" s="94"/>
    </row>
    <row r="802" spans="10:10">
      <c r="J802" s="94"/>
    </row>
    <row r="803" spans="10:10">
      <c r="J803" s="94"/>
    </row>
    <row r="804" spans="10:10">
      <c r="J804" s="94"/>
    </row>
    <row r="805" spans="10:10">
      <c r="J805" s="94"/>
    </row>
    <row r="806" spans="10:10">
      <c r="J806" s="94"/>
    </row>
    <row r="807" spans="10:10">
      <c r="J807" s="94"/>
    </row>
    <row r="808" spans="10:10">
      <c r="J808" s="94"/>
    </row>
    <row r="809" spans="10:10">
      <c r="J809" s="94"/>
    </row>
    <row r="810" spans="10:10">
      <c r="J810" s="94"/>
    </row>
    <row r="811" spans="10:10">
      <c r="J811" s="94"/>
    </row>
    <row r="812" spans="10:10">
      <c r="J812" s="94"/>
    </row>
    <row r="813" spans="10:10">
      <c r="J813" s="94"/>
    </row>
    <row r="814" spans="10:10">
      <c r="J814" s="94"/>
    </row>
    <row r="815" spans="10:10">
      <c r="J815" s="94"/>
    </row>
    <row r="816" spans="10:10">
      <c r="J816" s="94"/>
    </row>
    <row r="817" spans="10:10">
      <c r="J817" s="94"/>
    </row>
    <row r="818" spans="10:10">
      <c r="J818" s="94"/>
    </row>
    <row r="819" spans="10:10">
      <c r="J819" s="94"/>
    </row>
    <row r="820" spans="10:10">
      <c r="J820" s="94"/>
    </row>
    <row r="821" spans="10:10">
      <c r="J821" s="94"/>
    </row>
    <row r="822" spans="10:10">
      <c r="J822" s="94"/>
    </row>
    <row r="823" spans="10:10">
      <c r="J823" s="94"/>
    </row>
    <row r="824" spans="10:10">
      <c r="J824" s="94"/>
    </row>
    <row r="825" spans="10:10">
      <c r="J825" s="94"/>
    </row>
    <row r="826" spans="10:10">
      <c r="J826" s="94"/>
    </row>
    <row r="827" spans="10:10">
      <c r="J827" s="94"/>
    </row>
    <row r="828" spans="10:10">
      <c r="J828" s="94"/>
    </row>
    <row r="829" spans="10:10">
      <c r="J829" s="94"/>
    </row>
    <row r="830" spans="10:10">
      <c r="J830" s="94"/>
    </row>
    <row r="831" spans="10:10">
      <c r="J831" s="94"/>
    </row>
    <row r="832" spans="10:10">
      <c r="J832" s="94"/>
    </row>
    <row r="833" spans="10:10">
      <c r="J833" s="94"/>
    </row>
    <row r="834" spans="10:10">
      <c r="J834" s="94"/>
    </row>
    <row r="835" spans="10:10">
      <c r="J835" s="94"/>
    </row>
    <row r="836" spans="10:10">
      <c r="J836" s="94"/>
    </row>
    <row r="837" spans="10:10">
      <c r="J837" s="94"/>
    </row>
    <row r="838" spans="10:10">
      <c r="J838" s="94"/>
    </row>
    <row r="839" spans="10:10">
      <c r="J839" s="94"/>
    </row>
    <row r="840" spans="10:10">
      <c r="J840" s="94"/>
    </row>
    <row r="841" spans="10:10">
      <c r="J841" s="94"/>
    </row>
    <row r="842" spans="10:10">
      <c r="J842" s="94"/>
    </row>
    <row r="843" spans="10:10">
      <c r="J843" s="94"/>
    </row>
    <row r="844" spans="10:10">
      <c r="J844" s="94"/>
    </row>
    <row r="845" spans="10:10">
      <c r="J845" s="94"/>
    </row>
    <row r="846" spans="10:10">
      <c r="J846" s="94"/>
    </row>
    <row r="847" spans="10:10">
      <c r="J847" s="94"/>
    </row>
    <row r="848" spans="10:10">
      <c r="J848" s="94"/>
    </row>
    <row r="849" spans="10:10">
      <c r="J849" s="94"/>
    </row>
    <row r="850" spans="10:10">
      <c r="J850" s="94"/>
    </row>
    <row r="851" spans="10:10">
      <c r="J851" s="94"/>
    </row>
    <row r="852" spans="10:10">
      <c r="J852" s="94"/>
    </row>
    <row r="853" spans="10:10">
      <c r="J853" s="94"/>
    </row>
    <row r="854" spans="10:10">
      <c r="J854" s="94"/>
    </row>
    <row r="855" spans="10:10">
      <c r="J855" s="94"/>
    </row>
    <row r="856" spans="10:10">
      <c r="J856" s="94"/>
    </row>
    <row r="857" spans="10:10">
      <c r="J857" s="94"/>
    </row>
    <row r="858" spans="10:10">
      <c r="J858" s="94"/>
    </row>
    <row r="859" spans="10:10">
      <c r="J859" s="94"/>
    </row>
    <row r="860" spans="10:10">
      <c r="J860" s="94"/>
    </row>
    <row r="861" spans="10:10">
      <c r="J861" s="94"/>
    </row>
    <row r="862" spans="10:10">
      <c r="J862" s="94"/>
    </row>
    <row r="863" spans="10:10">
      <c r="J863" s="94"/>
    </row>
    <row r="864" spans="10:10">
      <c r="J864" s="94"/>
    </row>
    <row r="865" spans="10:10">
      <c r="J865" s="94"/>
    </row>
    <row r="866" spans="10:10">
      <c r="J866" s="94"/>
    </row>
    <row r="867" spans="10:10">
      <c r="J867" s="94"/>
    </row>
    <row r="868" spans="10:10">
      <c r="J868" s="94"/>
    </row>
    <row r="869" spans="10:10">
      <c r="J869" s="94"/>
    </row>
    <row r="870" spans="10:10">
      <c r="J870" s="94"/>
    </row>
    <row r="871" spans="10:10">
      <c r="J871" s="94"/>
    </row>
    <row r="872" spans="10:10">
      <c r="J872" s="94"/>
    </row>
    <row r="873" spans="10:10">
      <c r="J873" s="94"/>
    </row>
    <row r="874" spans="10:10">
      <c r="J874" s="94"/>
    </row>
    <row r="875" spans="10:10">
      <c r="J875" s="94"/>
    </row>
    <row r="876" spans="10:10">
      <c r="J876" s="94"/>
    </row>
    <row r="877" spans="10:10">
      <c r="J877" s="94"/>
    </row>
    <row r="878" spans="10:10">
      <c r="J878" s="94"/>
    </row>
    <row r="879" spans="10:10">
      <c r="J879" s="94"/>
    </row>
    <row r="880" spans="10:10">
      <c r="J880" s="94"/>
    </row>
    <row r="881" spans="10:10">
      <c r="J881" s="94"/>
    </row>
    <row r="882" spans="10:10">
      <c r="J882" s="94"/>
    </row>
    <row r="883" spans="10:10">
      <c r="J883" s="94"/>
    </row>
    <row r="884" spans="10:10">
      <c r="J884" s="94"/>
    </row>
    <row r="885" spans="10:10">
      <c r="J885" s="94"/>
    </row>
    <row r="886" spans="10:10">
      <c r="J886" s="94"/>
    </row>
    <row r="887" spans="10:10">
      <c r="J887" s="94"/>
    </row>
    <row r="888" spans="10:10">
      <c r="J888" s="94"/>
    </row>
    <row r="889" spans="10:10">
      <c r="J889" s="94"/>
    </row>
    <row r="890" spans="10:10">
      <c r="J890" s="94"/>
    </row>
    <row r="891" spans="10:10">
      <c r="J891" s="94"/>
    </row>
    <row r="892" spans="10:10">
      <c r="J892" s="94"/>
    </row>
    <row r="893" spans="10:10">
      <c r="J893" s="94"/>
    </row>
    <row r="894" spans="10:10">
      <c r="J894" s="94"/>
    </row>
    <row r="895" spans="10:10">
      <c r="J895" s="94"/>
    </row>
    <row r="896" spans="10:10">
      <c r="J896" s="94"/>
    </row>
    <row r="897" spans="10:10">
      <c r="J897" s="94"/>
    </row>
    <row r="898" spans="10:10">
      <c r="J898" s="94"/>
    </row>
    <row r="899" spans="10:10">
      <c r="J899" s="94"/>
    </row>
    <row r="900" spans="10:10">
      <c r="J900" s="94"/>
    </row>
    <row r="901" spans="10:10">
      <c r="J901" s="94"/>
    </row>
    <row r="902" spans="10:10">
      <c r="J902" s="94"/>
    </row>
    <row r="903" spans="10:10">
      <c r="J903" s="94"/>
    </row>
    <row r="904" spans="10:10">
      <c r="J904" s="94"/>
    </row>
    <row r="905" spans="10:10">
      <c r="J905" s="94"/>
    </row>
    <row r="906" spans="10:10">
      <c r="J906" s="94"/>
    </row>
    <row r="907" spans="10:10">
      <c r="J907" s="94"/>
    </row>
    <row r="908" spans="10:10">
      <c r="J908" s="94"/>
    </row>
    <row r="909" spans="10:10">
      <c r="J909" s="94"/>
    </row>
    <row r="910" spans="10:10">
      <c r="J910" s="94"/>
    </row>
    <row r="911" spans="10:10">
      <c r="J911" s="94"/>
    </row>
    <row r="912" spans="10:10">
      <c r="J912" s="94"/>
    </row>
    <row r="913" spans="10:10">
      <c r="J913" s="94"/>
    </row>
    <row r="914" spans="10:10">
      <c r="J914" s="94"/>
    </row>
    <row r="915" spans="10:10">
      <c r="J915" s="94"/>
    </row>
    <row r="916" spans="10:10">
      <c r="J916" s="94"/>
    </row>
    <row r="917" spans="10:10">
      <c r="J917" s="94"/>
    </row>
    <row r="918" spans="10:10">
      <c r="J918" s="94"/>
    </row>
    <row r="919" spans="10:10">
      <c r="J919" s="94"/>
    </row>
    <row r="920" spans="10:10">
      <c r="J920" s="94"/>
    </row>
    <row r="921" spans="10:10">
      <c r="J921" s="94"/>
    </row>
    <row r="922" spans="10:10">
      <c r="J922" s="94"/>
    </row>
    <row r="923" spans="10:10">
      <c r="J923" s="94"/>
    </row>
    <row r="924" spans="10:10">
      <c r="J924" s="94"/>
    </row>
    <row r="925" spans="10:10">
      <c r="J925" s="94"/>
    </row>
    <row r="926" spans="10:10">
      <c r="J926" s="94"/>
    </row>
    <row r="927" spans="10:10">
      <c r="J927" s="94"/>
    </row>
    <row r="928" spans="10:10">
      <c r="J928" s="94"/>
    </row>
    <row r="929" spans="10:10">
      <c r="J929" s="94"/>
    </row>
    <row r="930" spans="10:10">
      <c r="J930" s="94"/>
    </row>
    <row r="931" spans="10:10">
      <c r="J931" s="94"/>
    </row>
    <row r="932" spans="10:10">
      <c r="J932" s="94"/>
    </row>
    <row r="933" spans="10:10">
      <c r="J933" s="94"/>
    </row>
    <row r="934" spans="10:10">
      <c r="J934" s="94"/>
    </row>
    <row r="935" spans="10:10">
      <c r="J935" s="94"/>
    </row>
    <row r="936" spans="10:10">
      <c r="J936" s="94"/>
    </row>
    <row r="937" spans="10:10">
      <c r="J937" s="94"/>
    </row>
    <row r="938" spans="10:10">
      <c r="J938" s="94"/>
    </row>
    <row r="939" spans="10:10">
      <c r="J939" s="94"/>
    </row>
    <row r="940" spans="10:10">
      <c r="J940" s="94"/>
    </row>
    <row r="941" spans="10:10">
      <c r="J941" s="94"/>
    </row>
    <row r="942" spans="10:10">
      <c r="J942" s="94"/>
    </row>
    <row r="943" spans="10:10">
      <c r="J943" s="94"/>
    </row>
    <row r="944" spans="10:10">
      <c r="J944" s="94"/>
    </row>
    <row r="945" spans="10:10">
      <c r="J945" s="94"/>
    </row>
    <row r="946" spans="10:10">
      <c r="J946" s="94"/>
    </row>
    <row r="947" spans="10:10">
      <c r="J947" s="94"/>
    </row>
    <row r="948" spans="10:10">
      <c r="J948" s="94"/>
    </row>
    <row r="949" spans="10:10">
      <c r="J949" s="94"/>
    </row>
    <row r="950" spans="10:10">
      <c r="J950" s="94"/>
    </row>
    <row r="951" spans="10:10">
      <c r="J951" s="94"/>
    </row>
    <row r="952" spans="10:10">
      <c r="J952" s="94"/>
    </row>
    <row r="953" spans="10:10">
      <c r="J953" s="94"/>
    </row>
    <row r="954" spans="10:10">
      <c r="J954" s="94"/>
    </row>
    <row r="955" spans="10:10">
      <c r="J955" s="94"/>
    </row>
    <row r="956" spans="10:10">
      <c r="J956" s="94"/>
    </row>
    <row r="957" spans="10:10">
      <c r="J957" s="94"/>
    </row>
    <row r="958" spans="10:10">
      <c r="J958" s="94"/>
    </row>
    <row r="959" spans="10:10">
      <c r="J959" s="94"/>
    </row>
    <row r="960" spans="10:10">
      <c r="J960" s="94"/>
    </row>
    <row r="961" spans="10:10">
      <c r="J961" s="94"/>
    </row>
    <row r="962" spans="10:10">
      <c r="J962" s="94"/>
    </row>
    <row r="963" spans="10:10">
      <c r="J963" s="94"/>
    </row>
    <row r="964" spans="10:10">
      <c r="J964" s="94"/>
    </row>
    <row r="965" spans="10:10">
      <c r="J965" s="94"/>
    </row>
    <row r="966" spans="10:10">
      <c r="J966" s="94"/>
    </row>
    <row r="967" spans="10:10">
      <c r="J967" s="94"/>
    </row>
    <row r="968" spans="10:10">
      <c r="J968" s="94"/>
    </row>
    <row r="969" spans="10:10">
      <c r="J969" s="94"/>
    </row>
    <row r="970" spans="10:10">
      <c r="J970" s="94"/>
    </row>
    <row r="971" spans="10:10">
      <c r="J971" s="94"/>
    </row>
    <row r="972" spans="10:10">
      <c r="J972" s="94"/>
    </row>
    <row r="973" spans="10:10">
      <c r="J973" s="94"/>
    </row>
    <row r="974" spans="10:10">
      <c r="J974" s="94"/>
    </row>
    <row r="975" spans="10:10">
      <c r="J975" s="94"/>
    </row>
    <row r="976" spans="10:10">
      <c r="J976" s="94"/>
    </row>
    <row r="977" spans="10:10">
      <c r="J977" s="94"/>
    </row>
    <row r="978" spans="10:10">
      <c r="J978" s="94"/>
    </row>
    <row r="979" spans="10:10">
      <c r="J979" s="94"/>
    </row>
    <row r="980" spans="10:10">
      <c r="J980" s="94"/>
    </row>
    <row r="981" spans="10:10">
      <c r="J981" s="94"/>
    </row>
    <row r="982" spans="10:10">
      <c r="J982" s="94"/>
    </row>
    <row r="983" spans="10:10">
      <c r="J983" s="94"/>
    </row>
    <row r="984" spans="10:10">
      <c r="J984" s="94"/>
    </row>
    <row r="985" spans="10:10">
      <c r="J985" s="94"/>
    </row>
    <row r="986" spans="10:10">
      <c r="J986" s="94"/>
    </row>
    <row r="987" spans="10:10">
      <c r="J987" s="94"/>
    </row>
    <row r="988" spans="10:10">
      <c r="J988" s="94"/>
    </row>
    <row r="989" spans="10:10">
      <c r="J989" s="94"/>
    </row>
    <row r="990" spans="10:10">
      <c r="J990" s="94"/>
    </row>
    <row r="991" spans="10:10">
      <c r="J991" s="94"/>
    </row>
    <row r="992" spans="10:10">
      <c r="J992" s="94"/>
    </row>
    <row r="993" spans="10:10">
      <c r="J993" s="94"/>
    </row>
    <row r="994" spans="10:10">
      <c r="J994" s="94"/>
    </row>
    <row r="995" spans="10:10">
      <c r="J995" s="94"/>
    </row>
    <row r="996" spans="10:10">
      <c r="J996" s="94"/>
    </row>
    <row r="997" spans="10:10">
      <c r="J997" s="94"/>
    </row>
    <row r="998" spans="10:10">
      <c r="J998" s="94"/>
    </row>
    <row r="999" spans="10:10">
      <c r="J999" s="94"/>
    </row>
    <row r="1000" spans="10:10">
      <c r="J1000" s="94"/>
    </row>
    <row r="1001" spans="10:10">
      <c r="J1001" s="94"/>
    </row>
    <row r="1002" spans="10:10">
      <c r="J1002" s="94"/>
    </row>
    <row r="1003" spans="10:10">
      <c r="J1003" s="94"/>
    </row>
    <row r="1004" spans="10:10">
      <c r="J1004" s="94"/>
    </row>
    <row r="1005" spans="10:10">
      <c r="J1005" s="94"/>
    </row>
    <row r="1006" spans="10:10">
      <c r="J1006" s="94"/>
    </row>
    <row r="1007" spans="10:10">
      <c r="J1007" s="94"/>
    </row>
    <row r="1008" spans="10:10">
      <c r="J1008" s="94"/>
    </row>
    <row r="1009" spans="10:10">
      <c r="J1009" s="94"/>
    </row>
    <row r="1010" spans="10:10">
      <c r="J1010" s="94"/>
    </row>
    <row r="1011" spans="10:10">
      <c r="J1011" s="94"/>
    </row>
    <row r="1012" spans="10:10">
      <c r="J1012" s="94"/>
    </row>
    <row r="1013" spans="10:10">
      <c r="J1013" s="94"/>
    </row>
    <row r="1014" spans="10:10">
      <c r="J1014" s="94"/>
    </row>
    <row r="1015" spans="10:10">
      <c r="J1015" s="94"/>
    </row>
    <row r="1016" spans="10:10">
      <c r="J1016" s="94"/>
    </row>
    <row r="1017" spans="10:10">
      <c r="J1017" s="94"/>
    </row>
    <row r="1018" spans="10:10">
      <c r="J1018" s="94"/>
    </row>
    <row r="1019" spans="10:10">
      <c r="J1019" s="94"/>
    </row>
    <row r="1020" spans="10:10">
      <c r="J1020" s="94"/>
    </row>
    <row r="1021" spans="10:10">
      <c r="J1021" s="94"/>
    </row>
    <row r="1022" spans="10:10">
      <c r="J1022" s="94"/>
    </row>
    <row r="1023" spans="10:10">
      <c r="J1023" s="94"/>
    </row>
    <row r="1024" spans="10:10">
      <c r="J1024" s="94"/>
    </row>
    <row r="1025" spans="10:10">
      <c r="J1025" s="94"/>
    </row>
    <row r="1026" spans="10:10">
      <c r="J1026" s="94"/>
    </row>
    <row r="1027" spans="10:10">
      <c r="J1027" s="94"/>
    </row>
    <row r="1028" spans="10:10">
      <c r="J1028" s="94"/>
    </row>
    <row r="1029" spans="10:10">
      <c r="J1029" s="94"/>
    </row>
    <row r="1030" spans="10:10">
      <c r="J1030" s="94"/>
    </row>
    <row r="1031" spans="10:10">
      <c r="J1031" s="94"/>
    </row>
    <row r="1032" spans="10:10">
      <c r="J1032" s="94"/>
    </row>
    <row r="1033" spans="10:10">
      <c r="J1033" s="94"/>
    </row>
    <row r="1034" spans="10:10">
      <c r="J1034" s="94"/>
    </row>
    <row r="1035" spans="10:10">
      <c r="J1035" s="94"/>
    </row>
    <row r="1036" spans="10:10">
      <c r="J1036" s="94"/>
    </row>
    <row r="1037" spans="10:10">
      <c r="J1037" s="94"/>
    </row>
    <row r="1038" spans="10:10">
      <c r="J1038" s="94"/>
    </row>
    <row r="1039" spans="10:10">
      <c r="J1039" s="94"/>
    </row>
    <row r="1040" spans="10:10">
      <c r="J1040" s="94"/>
    </row>
    <row r="1041" spans="10:10">
      <c r="J1041" s="94"/>
    </row>
    <row r="1042" spans="10:10">
      <c r="J1042" s="94"/>
    </row>
    <row r="1043" spans="10:10">
      <c r="J1043" s="94"/>
    </row>
    <row r="1044" spans="10:10">
      <c r="J1044" s="94"/>
    </row>
    <row r="1045" spans="10:10">
      <c r="J1045" s="94"/>
    </row>
    <row r="1046" spans="10:10">
      <c r="J1046" s="94"/>
    </row>
    <row r="1047" spans="10:10">
      <c r="J1047" s="94"/>
    </row>
    <row r="1048" spans="10:10">
      <c r="J1048" s="94"/>
    </row>
    <row r="1049" spans="10:10">
      <c r="J1049" s="94"/>
    </row>
    <row r="1050" spans="10:10">
      <c r="J1050" s="94"/>
    </row>
    <row r="1051" spans="10:10">
      <c r="J1051" s="94"/>
    </row>
    <row r="1052" spans="10:10">
      <c r="J1052" s="94"/>
    </row>
    <row r="1053" spans="10:10">
      <c r="J1053" s="94"/>
    </row>
    <row r="1054" spans="10:10">
      <c r="J1054" s="94"/>
    </row>
    <row r="1055" spans="10:10">
      <c r="J1055" s="94"/>
    </row>
    <row r="1056" spans="10:10">
      <c r="J1056" s="94"/>
    </row>
    <row r="1057" spans="10:10">
      <c r="J1057" s="94"/>
    </row>
    <row r="1058" spans="10:10">
      <c r="J1058" s="94"/>
    </row>
    <row r="1059" spans="10:10">
      <c r="J1059" s="94"/>
    </row>
    <row r="1060" spans="10:10">
      <c r="J1060" s="94"/>
    </row>
    <row r="1061" spans="10:10">
      <c r="J1061" s="94"/>
    </row>
    <row r="1062" spans="10:10">
      <c r="J1062" s="94"/>
    </row>
    <row r="1063" spans="10:10">
      <c r="J1063" s="94"/>
    </row>
    <row r="1064" spans="10:10">
      <c r="J1064" s="94"/>
    </row>
    <row r="1065" spans="10:10">
      <c r="J1065" s="94"/>
    </row>
    <row r="1066" spans="10:10">
      <c r="J1066" s="94"/>
    </row>
    <row r="1067" spans="10:10">
      <c r="J1067" s="94"/>
    </row>
    <row r="1068" spans="10:10">
      <c r="J1068" s="94"/>
    </row>
    <row r="1069" spans="10:10">
      <c r="J1069" s="94"/>
    </row>
    <row r="1070" spans="10:10">
      <c r="J1070" s="94"/>
    </row>
    <row r="1071" spans="10:10">
      <c r="J1071" s="94"/>
    </row>
    <row r="1072" spans="10:10">
      <c r="J1072" s="94"/>
    </row>
    <row r="1073" spans="10:10">
      <c r="J1073" s="94"/>
    </row>
    <row r="1074" spans="10:10">
      <c r="J1074" s="94"/>
    </row>
    <row r="1075" spans="10:10">
      <c r="J1075" s="94"/>
    </row>
    <row r="1076" spans="10:10">
      <c r="J1076" s="94"/>
    </row>
    <row r="1077" spans="10:10">
      <c r="J1077" s="94"/>
    </row>
    <row r="1078" spans="10:10">
      <c r="J1078" s="94"/>
    </row>
    <row r="1079" spans="10:10">
      <c r="J1079" s="94"/>
    </row>
    <row r="1080" spans="10:10">
      <c r="J1080" s="94"/>
    </row>
    <row r="1081" spans="10:10">
      <c r="J1081" s="94"/>
    </row>
    <row r="1082" spans="10:10">
      <c r="J1082" s="94"/>
    </row>
    <row r="1083" spans="10:10">
      <c r="J1083" s="94"/>
    </row>
    <row r="1084" spans="10:10">
      <c r="J1084" s="94"/>
    </row>
    <row r="1085" spans="10:10">
      <c r="J1085" s="94"/>
    </row>
    <row r="1086" spans="10:10">
      <c r="J1086" s="94"/>
    </row>
    <row r="1087" spans="10:10">
      <c r="J1087" s="94"/>
    </row>
    <row r="1088" spans="10:10">
      <c r="J1088" s="94"/>
    </row>
    <row r="1089" spans="10:10">
      <c r="J1089" s="94"/>
    </row>
    <row r="1090" spans="10:10">
      <c r="J1090" s="94"/>
    </row>
    <row r="1091" spans="10:10">
      <c r="J1091" s="94"/>
    </row>
    <row r="1092" spans="10:10">
      <c r="J1092" s="94"/>
    </row>
    <row r="1093" spans="10:10">
      <c r="J1093" s="94"/>
    </row>
    <row r="1094" spans="10:10">
      <c r="J1094" s="94"/>
    </row>
    <row r="1095" spans="10:10">
      <c r="J1095" s="94"/>
    </row>
    <row r="1096" spans="10:10">
      <c r="J1096" s="94"/>
    </row>
    <row r="1097" spans="10:10">
      <c r="J1097" s="94"/>
    </row>
    <row r="1098" spans="10:10">
      <c r="J1098" s="94"/>
    </row>
    <row r="1099" spans="10:10">
      <c r="J1099" s="94"/>
    </row>
    <row r="1100" spans="10:10">
      <c r="J1100" s="94"/>
    </row>
    <row r="1101" spans="10:10">
      <c r="J1101" s="94"/>
    </row>
    <row r="1102" spans="10:10">
      <c r="J1102" s="94"/>
    </row>
    <row r="1103" spans="10:10">
      <c r="J1103" s="94"/>
    </row>
    <row r="1104" spans="10:10">
      <c r="J1104" s="94"/>
    </row>
    <row r="1105" spans="10:10">
      <c r="J1105" s="94"/>
    </row>
    <row r="1106" spans="10:10">
      <c r="J1106" s="94"/>
    </row>
    <row r="1107" spans="10:10">
      <c r="J1107" s="94"/>
    </row>
    <row r="1108" spans="10:10">
      <c r="J1108" s="94"/>
    </row>
    <row r="1109" spans="10:10">
      <c r="J1109" s="94"/>
    </row>
    <row r="1110" spans="10:10">
      <c r="J1110" s="94"/>
    </row>
    <row r="1111" spans="10:10">
      <c r="J1111" s="94"/>
    </row>
    <row r="1112" spans="10:10">
      <c r="J1112" s="94"/>
    </row>
    <row r="1113" spans="10:10">
      <c r="J1113" s="94"/>
    </row>
    <row r="1114" spans="10:10">
      <c r="J1114" s="94"/>
    </row>
    <row r="1115" spans="10:10">
      <c r="J1115" s="94"/>
    </row>
    <row r="1116" spans="10:10">
      <c r="J1116" s="94"/>
    </row>
    <row r="1117" spans="10:10">
      <c r="J1117" s="94"/>
    </row>
    <row r="1118" spans="10:10">
      <c r="J1118" s="94"/>
    </row>
    <row r="1119" spans="10:10">
      <c r="J1119" s="94"/>
    </row>
    <row r="1120" spans="10:10">
      <c r="J1120" s="94"/>
    </row>
    <row r="1121" spans="10:10">
      <c r="J1121" s="94"/>
    </row>
    <row r="1122" spans="10:10">
      <c r="J1122" s="94"/>
    </row>
    <row r="1123" spans="10:10">
      <c r="J1123" s="94"/>
    </row>
    <row r="1124" spans="10:10">
      <c r="J1124" s="94"/>
    </row>
    <row r="1125" spans="10:10">
      <c r="J1125" s="94"/>
    </row>
    <row r="1126" spans="10:10">
      <c r="J1126" s="94"/>
    </row>
    <row r="1127" spans="10:10">
      <c r="J1127" s="94"/>
    </row>
    <row r="1128" spans="10:10">
      <c r="J1128" s="94"/>
    </row>
    <row r="1129" spans="10:10">
      <c r="J1129" s="94"/>
    </row>
    <row r="1130" spans="10:10">
      <c r="J1130" s="94"/>
    </row>
    <row r="1131" spans="10:10">
      <c r="J1131" s="94"/>
    </row>
    <row r="1132" spans="10:10">
      <c r="J1132" s="94"/>
    </row>
    <row r="1133" spans="10:10">
      <c r="J1133" s="94"/>
    </row>
    <row r="1134" spans="10:10">
      <c r="J1134" s="94"/>
    </row>
    <row r="1135" spans="10:10">
      <c r="J1135" s="94"/>
    </row>
    <row r="1136" spans="10:10">
      <c r="J1136" s="94"/>
    </row>
    <row r="1137" spans="10:10">
      <c r="J1137" s="94"/>
    </row>
    <row r="1138" spans="10:10">
      <c r="J1138" s="94"/>
    </row>
    <row r="1139" spans="10:10">
      <c r="J1139" s="94"/>
    </row>
    <row r="1140" spans="10:10">
      <c r="J1140" s="94"/>
    </row>
    <row r="1141" spans="10:10">
      <c r="J1141" s="94"/>
    </row>
    <row r="1142" spans="10:10">
      <c r="J1142" s="94"/>
    </row>
    <row r="1143" spans="10:10">
      <c r="J1143" s="94"/>
    </row>
    <row r="1144" spans="10:10">
      <c r="J1144" s="94"/>
    </row>
    <row r="1145" spans="10:10">
      <c r="J1145" s="94"/>
    </row>
    <row r="1146" spans="10:10">
      <c r="J1146" s="94"/>
    </row>
    <row r="1147" spans="10:10">
      <c r="J1147" s="94"/>
    </row>
    <row r="1148" spans="10:10">
      <c r="J1148" s="94"/>
    </row>
    <row r="1149" spans="10:10">
      <c r="J1149" s="94"/>
    </row>
    <row r="1150" spans="10:10">
      <c r="J1150" s="94"/>
    </row>
    <row r="1151" spans="10:10">
      <c r="J1151" s="94"/>
    </row>
    <row r="1152" spans="10:10">
      <c r="J1152" s="94"/>
    </row>
    <row r="1153" spans="10:10">
      <c r="J1153" s="94"/>
    </row>
    <row r="1154" spans="10:10">
      <c r="J1154" s="94"/>
    </row>
    <row r="1155" spans="10:10">
      <c r="J1155" s="94"/>
    </row>
    <row r="1156" spans="10:10">
      <c r="J1156" s="94"/>
    </row>
    <row r="1157" spans="10:10">
      <c r="J1157" s="94"/>
    </row>
    <row r="1158" spans="10:10">
      <c r="J1158" s="94"/>
    </row>
    <row r="1159" spans="10:10">
      <c r="J1159" s="94"/>
    </row>
    <row r="1160" spans="10:10">
      <c r="J1160" s="94"/>
    </row>
    <row r="1161" spans="10:10">
      <c r="J1161" s="94"/>
    </row>
    <row r="1162" spans="10:10">
      <c r="J1162" s="94"/>
    </row>
    <row r="1163" spans="10:10">
      <c r="J1163" s="94"/>
    </row>
    <row r="1164" spans="10:10">
      <c r="J1164" s="94"/>
    </row>
    <row r="1165" spans="10:10">
      <c r="J1165" s="94"/>
    </row>
    <row r="1166" spans="10:10">
      <c r="J1166" s="94"/>
    </row>
    <row r="1167" spans="10:10">
      <c r="J1167" s="94"/>
    </row>
    <row r="1168" spans="10:10">
      <c r="J1168" s="94"/>
    </row>
    <row r="1169" spans="10:10">
      <c r="J1169" s="94"/>
    </row>
    <row r="1170" spans="10:10">
      <c r="J1170" s="94"/>
    </row>
    <row r="1171" spans="10:10">
      <c r="J1171" s="94"/>
    </row>
    <row r="1172" spans="10:10">
      <c r="J1172" s="94"/>
    </row>
    <row r="1173" spans="10:10">
      <c r="J1173" s="94"/>
    </row>
    <row r="1174" spans="10:10">
      <c r="J1174" s="94"/>
    </row>
    <row r="1175" spans="10:10">
      <c r="J1175" s="94"/>
    </row>
    <row r="1176" spans="10:10">
      <c r="J1176" s="94"/>
    </row>
    <row r="1177" spans="10:10">
      <c r="J1177" s="94"/>
    </row>
    <row r="1178" spans="10:10">
      <c r="J1178" s="94"/>
    </row>
    <row r="1179" spans="10:10">
      <c r="J1179" s="94"/>
    </row>
    <row r="1180" spans="10:10">
      <c r="J1180" s="94"/>
    </row>
    <row r="1181" spans="10:10">
      <c r="J1181" s="94"/>
    </row>
    <row r="1182" spans="10:10">
      <c r="J1182" s="94"/>
    </row>
    <row r="1183" spans="10:10">
      <c r="J1183" s="94"/>
    </row>
    <row r="1184" spans="10:10">
      <c r="J1184" s="94"/>
    </row>
    <row r="1185" spans="10:10">
      <c r="J1185" s="94"/>
    </row>
    <row r="1186" spans="10:10">
      <c r="J1186" s="94"/>
    </row>
    <row r="1187" spans="10:10">
      <c r="J1187" s="94"/>
    </row>
    <row r="1188" spans="10:10">
      <c r="J1188" s="94"/>
    </row>
    <row r="1189" spans="10:10">
      <c r="J1189" s="94"/>
    </row>
    <row r="1190" spans="10:10">
      <c r="J1190" s="94"/>
    </row>
    <row r="1191" spans="10:10">
      <c r="J1191" s="94"/>
    </row>
    <row r="1192" spans="10:10">
      <c r="J1192" s="94"/>
    </row>
    <row r="1193" spans="10:10">
      <c r="J1193" s="94"/>
    </row>
    <row r="1194" spans="10:10">
      <c r="J1194" s="94"/>
    </row>
    <row r="1195" spans="10:10">
      <c r="J1195" s="94"/>
    </row>
    <row r="1196" spans="10:10">
      <c r="J1196" s="94"/>
    </row>
    <row r="1197" spans="10:10">
      <c r="J1197" s="94"/>
    </row>
    <row r="1198" spans="10:10">
      <c r="J1198" s="94"/>
    </row>
    <row r="1199" spans="10:10">
      <c r="J1199" s="94"/>
    </row>
    <row r="1200" spans="10:10">
      <c r="J1200" s="94"/>
    </row>
    <row r="1201" spans="10:10">
      <c r="J1201" s="94"/>
    </row>
    <row r="1202" spans="10:10">
      <c r="J1202" s="94"/>
    </row>
    <row r="1203" spans="10:10">
      <c r="J1203" s="94"/>
    </row>
    <row r="1204" spans="10:10">
      <c r="J1204" s="94"/>
    </row>
    <row r="1205" spans="10:10">
      <c r="J1205" s="94"/>
    </row>
    <row r="1206" spans="10:10">
      <c r="J1206" s="94"/>
    </row>
    <row r="1207" spans="10:10">
      <c r="J1207" s="94"/>
    </row>
    <row r="1208" spans="10:10">
      <c r="J1208" s="94"/>
    </row>
    <row r="1209" spans="10:10">
      <c r="J1209" s="94"/>
    </row>
    <row r="1210" spans="10:10">
      <c r="J1210" s="94"/>
    </row>
    <row r="1211" spans="10:10">
      <c r="J1211" s="94"/>
    </row>
    <row r="1212" spans="10:10">
      <c r="J1212" s="94"/>
    </row>
    <row r="1213" spans="10:10">
      <c r="J1213" s="94"/>
    </row>
    <row r="1214" spans="10:10">
      <c r="J1214" s="94"/>
    </row>
    <row r="1215" spans="10:10">
      <c r="J1215" s="94"/>
    </row>
    <row r="1216" spans="10:10">
      <c r="J1216" s="94"/>
    </row>
    <row r="1217" spans="10:10">
      <c r="J1217" s="94"/>
    </row>
    <row r="1218" spans="10:10">
      <c r="J1218" s="94"/>
    </row>
    <row r="1219" spans="10:10">
      <c r="J1219" s="94"/>
    </row>
    <row r="1220" spans="10:10">
      <c r="J1220" s="94"/>
    </row>
    <row r="1221" spans="10:10">
      <c r="J1221" s="94"/>
    </row>
    <row r="1222" spans="10:10">
      <c r="J1222" s="94"/>
    </row>
    <row r="1223" spans="10:10">
      <c r="J1223" s="94"/>
    </row>
    <row r="1224" spans="10:10">
      <c r="J1224" s="94"/>
    </row>
    <row r="1225" spans="10:10">
      <c r="J1225" s="94"/>
    </row>
    <row r="1226" spans="10:10">
      <c r="J1226" s="94"/>
    </row>
    <row r="1227" spans="10:10">
      <c r="J1227" s="94"/>
    </row>
    <row r="1228" spans="10:10">
      <c r="J1228" s="94"/>
    </row>
    <row r="1229" spans="10:10">
      <c r="J1229" s="94"/>
    </row>
    <row r="1230" spans="10:10">
      <c r="J1230" s="94"/>
    </row>
    <row r="1231" spans="10:10">
      <c r="J1231" s="94"/>
    </row>
    <row r="1232" spans="10:10">
      <c r="J1232" s="94"/>
    </row>
    <row r="1233" spans="10:10">
      <c r="J1233" s="94"/>
    </row>
    <row r="1234" spans="10:10">
      <c r="J1234" s="94"/>
    </row>
    <row r="1235" spans="10:10">
      <c r="J1235" s="94"/>
    </row>
    <row r="1236" spans="10:10">
      <c r="J1236" s="94"/>
    </row>
    <row r="1237" spans="10:10">
      <c r="J1237" s="94"/>
    </row>
    <row r="1238" spans="10:10">
      <c r="J1238" s="94"/>
    </row>
    <row r="1239" spans="10:10">
      <c r="J1239" s="94"/>
    </row>
    <row r="1240" spans="10:10">
      <c r="J1240" s="94"/>
    </row>
    <row r="1241" spans="10:10">
      <c r="J1241" s="94"/>
    </row>
    <row r="1242" spans="10:10">
      <c r="J1242" s="94"/>
    </row>
    <row r="1243" spans="10:10">
      <c r="J1243" s="94"/>
    </row>
    <row r="1244" spans="10:10">
      <c r="J1244" s="94"/>
    </row>
    <row r="1245" spans="10:10">
      <c r="J1245" s="94"/>
    </row>
    <row r="1246" spans="10:10">
      <c r="J1246" s="94"/>
    </row>
    <row r="1247" spans="10:10">
      <c r="J1247" s="94"/>
    </row>
    <row r="1248" spans="10:10">
      <c r="J1248" s="94"/>
    </row>
    <row r="1249" spans="10:10">
      <c r="J1249" s="94"/>
    </row>
    <row r="1250" spans="10:10">
      <c r="J1250" s="94"/>
    </row>
    <row r="1251" spans="10:10">
      <c r="J1251" s="94"/>
    </row>
    <row r="1252" spans="10:10">
      <c r="J1252" s="94"/>
    </row>
    <row r="1253" spans="10:10">
      <c r="J1253" s="94"/>
    </row>
    <row r="1254" spans="10:10">
      <c r="J1254" s="94"/>
    </row>
    <row r="1255" spans="10:10">
      <c r="J1255" s="94"/>
    </row>
    <row r="1256" spans="10:10">
      <c r="J1256" s="94"/>
    </row>
    <row r="1257" spans="10:10">
      <c r="J1257" s="94"/>
    </row>
    <row r="1258" spans="10:10">
      <c r="J1258" s="94"/>
    </row>
    <row r="1259" spans="10:10">
      <c r="J1259" s="94"/>
    </row>
    <row r="1260" spans="10:10">
      <c r="J1260" s="94"/>
    </row>
    <row r="1261" spans="10:10">
      <c r="J1261" s="94"/>
    </row>
    <row r="1262" spans="10:10">
      <c r="J1262" s="94"/>
    </row>
    <row r="1263" spans="10:10">
      <c r="J1263" s="94"/>
    </row>
    <row r="1264" spans="10:10">
      <c r="J1264" s="94"/>
    </row>
    <row r="1265" spans="10:10">
      <c r="J1265" s="94"/>
    </row>
    <row r="1266" spans="10:10">
      <c r="J1266" s="94"/>
    </row>
    <row r="1267" spans="10:10">
      <c r="J1267" s="94"/>
    </row>
    <row r="1268" spans="10:10">
      <c r="J1268" s="94"/>
    </row>
    <row r="1269" spans="10:10">
      <c r="J1269" s="94"/>
    </row>
    <row r="1270" spans="10:10">
      <c r="J1270" s="94"/>
    </row>
    <row r="1271" spans="10:10">
      <c r="J1271" s="94"/>
    </row>
    <row r="1272" spans="10:10">
      <c r="J1272" s="94"/>
    </row>
    <row r="1273" spans="10:10">
      <c r="J1273" s="94"/>
    </row>
    <row r="1274" spans="10:10">
      <c r="J1274" s="94"/>
    </row>
    <row r="1275" spans="10:10">
      <c r="J1275" s="94"/>
    </row>
    <row r="1276" spans="10:10">
      <c r="J1276" s="94"/>
    </row>
    <row r="1277" spans="10:10">
      <c r="J1277" s="94"/>
    </row>
    <row r="1278" spans="10:10">
      <c r="J1278" s="94"/>
    </row>
    <row r="1279" spans="10:10">
      <c r="J1279" s="94"/>
    </row>
    <row r="1280" spans="10:10">
      <c r="J1280" s="94"/>
    </row>
    <row r="1281" spans="10:10">
      <c r="J1281" s="94"/>
    </row>
    <row r="1282" spans="10:10">
      <c r="J1282" s="94"/>
    </row>
    <row r="1283" spans="10:10">
      <c r="J1283" s="94"/>
    </row>
    <row r="1284" spans="10:10">
      <c r="J1284" s="94"/>
    </row>
    <row r="1285" spans="10:10">
      <c r="J1285" s="94"/>
    </row>
    <row r="1286" spans="10:10">
      <c r="J1286" s="94"/>
    </row>
    <row r="1287" spans="10:10">
      <c r="J1287" s="94"/>
    </row>
    <row r="1288" spans="10:10">
      <c r="J1288" s="94"/>
    </row>
    <row r="1289" spans="10:10">
      <c r="J1289" s="94"/>
    </row>
    <row r="1290" spans="10:10">
      <c r="J1290" s="94"/>
    </row>
    <row r="1291" spans="10:10">
      <c r="J1291" s="94"/>
    </row>
    <row r="1292" spans="10:10">
      <c r="J1292" s="94"/>
    </row>
    <row r="1293" spans="10:10">
      <c r="J1293" s="94"/>
    </row>
    <row r="1294" spans="10:10">
      <c r="J1294" s="94"/>
    </row>
    <row r="1295" spans="10:10">
      <c r="J1295" s="94"/>
    </row>
    <row r="1296" spans="10:10">
      <c r="J1296" s="94"/>
    </row>
    <row r="1297" spans="10:10">
      <c r="J1297" s="94"/>
    </row>
    <row r="1298" spans="10:10">
      <c r="J1298" s="94"/>
    </row>
    <row r="1299" spans="10:10">
      <c r="J1299" s="94"/>
    </row>
    <row r="1300" spans="10:10">
      <c r="J1300" s="94"/>
    </row>
    <row r="1301" spans="10:10">
      <c r="J1301" s="94"/>
    </row>
    <row r="1302" spans="10:10">
      <c r="J1302" s="94"/>
    </row>
    <row r="1303" spans="10:10">
      <c r="J1303" s="94"/>
    </row>
    <row r="1304" spans="10:10">
      <c r="J1304" s="94"/>
    </row>
    <row r="1305" spans="10:10">
      <c r="J1305" s="94"/>
    </row>
    <row r="1306" spans="10:10">
      <c r="J1306" s="94"/>
    </row>
    <row r="1307" spans="10:10">
      <c r="J1307" s="94"/>
    </row>
    <row r="1308" spans="10:10">
      <c r="J1308" s="94"/>
    </row>
    <row r="1309" spans="10:10">
      <c r="J1309" s="94"/>
    </row>
    <row r="1310" spans="10:10">
      <c r="J1310" s="94"/>
    </row>
    <row r="1311" spans="10:10">
      <c r="J1311" s="94"/>
    </row>
    <row r="1312" spans="10:10">
      <c r="J1312" s="94"/>
    </row>
    <row r="1313" spans="10:10">
      <c r="J1313" s="94"/>
    </row>
    <row r="1314" spans="10:10">
      <c r="J1314" s="94"/>
    </row>
    <row r="1315" spans="10:10">
      <c r="J1315" s="94"/>
    </row>
    <row r="1316" spans="10:10">
      <c r="J1316" s="94"/>
    </row>
    <row r="1317" spans="10:10">
      <c r="J1317" s="94"/>
    </row>
    <row r="1318" spans="10:10">
      <c r="J1318" s="94"/>
    </row>
    <row r="1319" spans="10:10">
      <c r="J1319" s="94"/>
    </row>
    <row r="1320" spans="10:10">
      <c r="J1320" s="94"/>
    </row>
    <row r="1321" spans="10:10">
      <c r="J1321" s="94"/>
    </row>
    <row r="1322" spans="10:10">
      <c r="J1322" s="94"/>
    </row>
    <row r="1323" spans="10:10">
      <c r="J1323" s="94"/>
    </row>
    <row r="1324" spans="10:10">
      <c r="J1324" s="94"/>
    </row>
    <row r="1325" spans="10:10">
      <c r="J1325" s="94"/>
    </row>
    <row r="1326" spans="10:10">
      <c r="J1326" s="94"/>
    </row>
    <row r="1327" spans="10:10">
      <c r="J1327" s="94"/>
    </row>
    <row r="1328" spans="10:10">
      <c r="J1328" s="94"/>
    </row>
    <row r="1329" spans="10:10">
      <c r="J1329" s="94"/>
    </row>
    <row r="1330" spans="10:10">
      <c r="J1330" s="94"/>
    </row>
    <row r="1331" spans="10:10">
      <c r="J1331" s="94"/>
    </row>
    <row r="1332" spans="10:10">
      <c r="J1332" s="94"/>
    </row>
    <row r="1333" spans="10:10">
      <c r="J1333" s="94"/>
    </row>
    <row r="1334" spans="10:10">
      <c r="J1334" s="94"/>
    </row>
    <row r="1335" spans="10:10">
      <c r="J1335" s="94"/>
    </row>
    <row r="1336" spans="10:10">
      <c r="J1336" s="94"/>
    </row>
    <row r="1337" spans="10:10">
      <c r="J1337" s="94"/>
    </row>
    <row r="1338" spans="10:10">
      <c r="J1338" s="94"/>
    </row>
    <row r="1339" spans="10:10">
      <c r="J1339" s="94"/>
    </row>
    <row r="1340" spans="10:10">
      <c r="J1340" s="94"/>
    </row>
    <row r="1341" spans="10:10">
      <c r="J1341" s="94"/>
    </row>
    <row r="1342" spans="10:10">
      <c r="J1342" s="94"/>
    </row>
    <row r="1343" spans="10:10">
      <c r="J1343" s="94"/>
    </row>
    <row r="1344" spans="10:10">
      <c r="J1344" s="94"/>
    </row>
    <row r="1345" spans="10:10">
      <c r="J1345" s="94"/>
    </row>
    <row r="1346" spans="10:10">
      <c r="J1346" s="94"/>
    </row>
    <row r="1347" spans="10:10">
      <c r="J1347" s="94"/>
    </row>
    <row r="1348" spans="10:10">
      <c r="J1348" s="94"/>
    </row>
    <row r="1349" spans="10:10">
      <c r="J1349" s="94"/>
    </row>
    <row r="1350" spans="10:10">
      <c r="J1350" s="94"/>
    </row>
    <row r="1351" spans="10:10">
      <c r="J1351" s="94"/>
    </row>
    <row r="1352" spans="10:10">
      <c r="J1352" s="94"/>
    </row>
    <row r="1353" spans="10:10">
      <c r="J1353" s="94"/>
    </row>
    <row r="1354" spans="10:10">
      <c r="J1354" s="94"/>
    </row>
    <row r="1355" spans="10:10">
      <c r="J1355" s="94"/>
    </row>
    <row r="1356" spans="10:10">
      <c r="J1356" s="94"/>
    </row>
    <row r="1357" spans="10:10">
      <c r="J1357" s="94"/>
    </row>
    <row r="1358" spans="10:10">
      <c r="J1358" s="94"/>
    </row>
    <row r="1359" spans="10:10">
      <c r="J1359" s="94"/>
    </row>
    <row r="1360" spans="10:10">
      <c r="J1360" s="94"/>
    </row>
    <row r="1361" spans="10:10">
      <c r="J1361" s="94"/>
    </row>
    <row r="1362" spans="10:10">
      <c r="J1362" s="94"/>
    </row>
    <row r="1363" spans="10:10">
      <c r="J1363" s="94"/>
    </row>
    <row r="1364" spans="10:10">
      <c r="J1364" s="94"/>
    </row>
    <row r="1365" spans="10:10">
      <c r="J1365" s="94"/>
    </row>
    <row r="1366" spans="10:10">
      <c r="J1366" s="94"/>
    </row>
    <row r="1367" spans="10:10">
      <c r="J1367" s="94"/>
    </row>
    <row r="1368" spans="10:10">
      <c r="J1368" s="94"/>
    </row>
    <row r="1369" spans="10:10">
      <c r="J1369" s="94"/>
    </row>
    <row r="1370" spans="10:10">
      <c r="J1370" s="94"/>
    </row>
    <row r="1371" spans="10:10">
      <c r="J1371" s="94"/>
    </row>
    <row r="1372" spans="10:10">
      <c r="J1372" s="94"/>
    </row>
    <row r="1373" spans="10:10">
      <c r="J1373" s="94"/>
    </row>
    <row r="1374" spans="10:10">
      <c r="J1374" s="94"/>
    </row>
    <row r="1375" spans="10:10">
      <c r="J1375" s="94"/>
    </row>
    <row r="1376" spans="10:10">
      <c r="J1376" s="94"/>
    </row>
    <row r="1377" spans="10:10">
      <c r="J1377" s="94"/>
    </row>
    <row r="1378" spans="10:10">
      <c r="J1378" s="94"/>
    </row>
    <row r="1379" spans="10:10">
      <c r="J1379" s="94"/>
    </row>
    <row r="1380" spans="10:10">
      <c r="J1380" s="94"/>
    </row>
    <row r="1381" spans="10:10">
      <c r="J1381" s="94"/>
    </row>
    <row r="1382" spans="10:10">
      <c r="J1382" s="94"/>
    </row>
    <row r="1383" spans="10:10">
      <c r="J1383" s="94"/>
    </row>
    <row r="1384" spans="10:10">
      <c r="J1384" s="94"/>
    </row>
    <row r="1385" spans="10:10">
      <c r="J1385" s="94"/>
    </row>
    <row r="1386" spans="10:10">
      <c r="J1386" s="94"/>
    </row>
    <row r="1387" spans="10:10">
      <c r="J1387" s="94"/>
    </row>
    <row r="1388" spans="10:10">
      <c r="J1388" s="94"/>
    </row>
    <row r="1389" spans="10:10">
      <c r="J1389" s="94"/>
    </row>
    <row r="1390" spans="10:10">
      <c r="J1390" s="94"/>
    </row>
    <row r="1391" spans="10:10">
      <c r="J1391" s="94"/>
    </row>
    <row r="1392" spans="10:10">
      <c r="J1392" s="94"/>
    </row>
    <row r="1393" spans="10:10">
      <c r="J1393" s="94"/>
    </row>
    <row r="1394" spans="10:10">
      <c r="J1394" s="94"/>
    </row>
    <row r="1395" spans="10:10">
      <c r="J1395" s="94"/>
    </row>
    <row r="1396" spans="10:10">
      <c r="J1396" s="94"/>
    </row>
    <row r="1397" spans="10:10">
      <c r="J1397" s="94"/>
    </row>
    <row r="1398" spans="10:10">
      <c r="J1398" s="94"/>
    </row>
    <row r="1399" spans="10:10">
      <c r="J1399" s="94"/>
    </row>
    <row r="1400" spans="10:10">
      <c r="J1400" s="94"/>
    </row>
    <row r="1401" spans="10:10">
      <c r="J1401" s="94"/>
    </row>
    <row r="1402" spans="10:10">
      <c r="J1402" s="94"/>
    </row>
    <row r="1403" spans="10:10">
      <c r="J1403" s="94"/>
    </row>
    <row r="1404" spans="10:10">
      <c r="J1404" s="94"/>
    </row>
    <row r="1405" spans="10:10">
      <c r="J1405" s="94"/>
    </row>
    <row r="1406" spans="10:10">
      <c r="J1406" s="94"/>
    </row>
    <row r="1407" spans="10:10">
      <c r="J1407" s="94"/>
    </row>
    <row r="1408" spans="10:10">
      <c r="J1408" s="94"/>
    </row>
    <row r="1409" spans="10:10">
      <c r="J1409" s="94"/>
    </row>
    <row r="1410" spans="10:10">
      <c r="J1410" s="94"/>
    </row>
    <row r="1411" spans="10:10">
      <c r="J1411" s="94"/>
    </row>
    <row r="1412" spans="10:10">
      <c r="J1412" s="94"/>
    </row>
    <row r="1413" spans="10:10">
      <c r="J1413" s="94"/>
    </row>
    <row r="1414" spans="10:10">
      <c r="J1414" s="94"/>
    </row>
    <row r="1415" spans="10:10">
      <c r="J1415" s="94"/>
    </row>
    <row r="1416" spans="10:10">
      <c r="J1416" s="94"/>
    </row>
    <row r="1417" spans="10:10">
      <c r="J1417" s="94"/>
    </row>
    <row r="1418" spans="10:10">
      <c r="J1418" s="94"/>
    </row>
    <row r="1419" spans="10:10">
      <c r="J1419" s="94"/>
    </row>
    <row r="1420" spans="10:10">
      <c r="J1420" s="94"/>
    </row>
    <row r="1421" spans="10:10">
      <c r="J1421" s="94"/>
    </row>
    <row r="1422" spans="10:10">
      <c r="J1422" s="94"/>
    </row>
    <row r="1423" spans="10:10">
      <c r="J1423" s="94"/>
    </row>
    <row r="1424" spans="10:10">
      <c r="J1424" s="94"/>
    </row>
    <row r="1425" spans="10:10">
      <c r="J1425" s="94"/>
    </row>
    <row r="1426" spans="10:10">
      <c r="J1426" s="94"/>
    </row>
    <row r="1427" spans="10:10">
      <c r="J1427" s="94"/>
    </row>
    <row r="1428" spans="10:10">
      <c r="J1428" s="94"/>
    </row>
    <row r="1429" spans="10:10">
      <c r="J1429" s="94"/>
    </row>
    <row r="1430" spans="10:10">
      <c r="J1430" s="94"/>
    </row>
    <row r="1431" spans="10:10">
      <c r="J1431" s="94"/>
    </row>
    <row r="1432" spans="10:10">
      <c r="J1432" s="94"/>
    </row>
    <row r="1433" spans="10:10">
      <c r="J1433" s="94"/>
    </row>
    <row r="1434" spans="10:10">
      <c r="J1434" s="94"/>
    </row>
    <row r="1435" spans="10:10">
      <c r="J1435" s="94"/>
    </row>
    <row r="1436" spans="10:10">
      <c r="J1436" s="94"/>
    </row>
    <row r="1437" spans="10:10">
      <c r="J1437" s="94"/>
    </row>
    <row r="1438" spans="10:10">
      <c r="J1438" s="94"/>
    </row>
    <row r="1439" spans="10:10">
      <c r="J1439" s="94"/>
    </row>
    <row r="1440" spans="10:10">
      <c r="J1440" s="94"/>
    </row>
    <row r="1441" spans="10:10">
      <c r="J1441" s="94"/>
    </row>
    <row r="1442" spans="10:10">
      <c r="J1442" s="94"/>
    </row>
    <row r="1443" spans="10:10">
      <c r="J1443" s="94"/>
    </row>
    <row r="1444" spans="10:10">
      <c r="J1444" s="94"/>
    </row>
    <row r="1445" spans="10:10">
      <c r="J1445" s="94"/>
    </row>
    <row r="1446" spans="10:10">
      <c r="J1446" s="94"/>
    </row>
    <row r="1447" spans="10:10">
      <c r="J1447" s="94"/>
    </row>
    <row r="1448" spans="10:10">
      <c r="J1448" s="94"/>
    </row>
    <row r="1449" spans="10:10">
      <c r="J1449" s="94"/>
    </row>
    <row r="1450" spans="10:10">
      <c r="J1450" s="94"/>
    </row>
    <row r="1451" spans="10:10">
      <c r="J1451" s="94"/>
    </row>
    <row r="1452" spans="10:10">
      <c r="J1452" s="94"/>
    </row>
    <row r="1453" spans="10:10">
      <c r="J1453" s="94"/>
    </row>
    <row r="1454" spans="10:10">
      <c r="J1454" s="94"/>
    </row>
    <row r="1455" spans="10:10">
      <c r="J1455" s="94"/>
    </row>
    <row r="1456" spans="10:10">
      <c r="J1456" s="94"/>
    </row>
    <row r="1457" spans="10:10">
      <c r="J1457" s="94"/>
    </row>
    <row r="1458" spans="10:10">
      <c r="J1458" s="94"/>
    </row>
    <row r="1459" spans="10:10">
      <c r="J1459" s="94"/>
    </row>
    <row r="1460" spans="10:10">
      <c r="J1460" s="94"/>
    </row>
    <row r="1461" spans="10:10">
      <c r="J1461" s="94"/>
    </row>
    <row r="1462" spans="10:10">
      <c r="J1462" s="94"/>
    </row>
    <row r="1463" spans="10:10">
      <c r="J1463" s="94"/>
    </row>
    <row r="1464" spans="10:10">
      <c r="J1464" s="94"/>
    </row>
    <row r="1465" spans="10:10">
      <c r="J1465" s="94"/>
    </row>
    <row r="1466" spans="10:10">
      <c r="J1466" s="94"/>
    </row>
    <row r="1467" spans="10:10">
      <c r="J1467" s="94"/>
    </row>
    <row r="1468" spans="10:10">
      <c r="J1468" s="94"/>
    </row>
    <row r="1469" spans="10:10">
      <c r="J1469" s="94"/>
    </row>
    <row r="1470" spans="10:10">
      <c r="J1470" s="94"/>
    </row>
    <row r="1471" spans="10:10">
      <c r="J1471" s="94"/>
    </row>
    <row r="1472" spans="10:10">
      <c r="J1472" s="94"/>
    </row>
    <row r="1473" spans="10:10">
      <c r="J1473" s="94"/>
    </row>
    <row r="1474" spans="10:10">
      <c r="J1474" s="94"/>
    </row>
    <row r="1475" spans="10:10">
      <c r="J1475" s="94"/>
    </row>
    <row r="1476" spans="10:10">
      <c r="J1476" s="94"/>
    </row>
    <row r="1477" spans="10:10">
      <c r="J1477" s="94"/>
    </row>
    <row r="1478" spans="10:10">
      <c r="J1478" s="94"/>
    </row>
    <row r="1479" spans="10:10">
      <c r="J1479" s="94"/>
    </row>
    <row r="1480" spans="10:10">
      <c r="J1480" s="94"/>
    </row>
    <row r="1481" spans="10:10">
      <c r="J1481" s="94"/>
    </row>
    <row r="1482" spans="10:10">
      <c r="J1482" s="94"/>
    </row>
    <row r="1483" spans="10:10">
      <c r="J1483" s="94"/>
    </row>
    <row r="1484" spans="10:10">
      <c r="J1484" s="94"/>
    </row>
    <row r="1485" spans="10:10">
      <c r="J1485" s="94"/>
    </row>
    <row r="1486" spans="10:10">
      <c r="J1486" s="94"/>
    </row>
    <row r="1487" spans="10:10">
      <c r="J1487" s="94"/>
    </row>
    <row r="1488" spans="10:10">
      <c r="J1488" s="94"/>
    </row>
    <row r="1489" spans="10:10">
      <c r="J1489" s="94"/>
    </row>
    <row r="1490" spans="10:10">
      <c r="J1490" s="94"/>
    </row>
    <row r="1491" spans="10:10">
      <c r="J1491" s="94"/>
    </row>
    <row r="1492" spans="10:10">
      <c r="J1492" s="94"/>
    </row>
    <row r="1493" spans="10:10">
      <c r="J1493" s="94"/>
    </row>
    <row r="1494" spans="10:10">
      <c r="J1494" s="94"/>
    </row>
    <row r="1495" spans="10:10">
      <c r="J1495" s="94"/>
    </row>
    <row r="1496" spans="10:10">
      <c r="J1496" s="94"/>
    </row>
    <row r="1497" spans="10:10">
      <c r="J1497" s="94"/>
    </row>
    <row r="1498" spans="10:10">
      <c r="J1498" s="94"/>
    </row>
    <row r="1499" spans="10:10">
      <c r="J1499" s="94"/>
    </row>
    <row r="1500" spans="10:10">
      <c r="J1500" s="94"/>
    </row>
    <row r="1501" spans="10:10">
      <c r="J1501" s="94"/>
    </row>
    <row r="1502" spans="10:10">
      <c r="J1502" s="94"/>
    </row>
    <row r="1503" spans="10:10">
      <c r="J1503" s="94"/>
    </row>
    <row r="1504" spans="10:10">
      <c r="J1504" s="94"/>
    </row>
    <row r="1505" spans="10:10">
      <c r="J1505" s="94"/>
    </row>
    <row r="1506" spans="10:10">
      <c r="J1506" s="94"/>
    </row>
    <row r="1507" spans="10:10">
      <c r="J1507" s="94"/>
    </row>
    <row r="1508" spans="10:10">
      <c r="J1508" s="94"/>
    </row>
    <row r="1509" spans="10:10">
      <c r="J1509" s="94"/>
    </row>
    <row r="1510" spans="10:10">
      <c r="J1510" s="94"/>
    </row>
    <row r="1511" spans="10:10">
      <c r="J1511" s="94"/>
    </row>
    <row r="1512" spans="10:10">
      <c r="J1512" s="94"/>
    </row>
    <row r="1513" spans="10:10">
      <c r="J1513" s="94"/>
    </row>
    <row r="1514" spans="10:10">
      <c r="J1514" s="94"/>
    </row>
    <row r="1515" spans="10:10">
      <c r="J1515" s="94"/>
    </row>
    <row r="1516" spans="10:10">
      <c r="J1516" s="94"/>
    </row>
    <row r="1517" spans="10:10">
      <c r="J1517" s="94"/>
    </row>
    <row r="1518" spans="10:10">
      <c r="J1518" s="94"/>
    </row>
    <row r="1519" spans="10:10">
      <c r="J1519" s="94"/>
    </row>
    <row r="1520" spans="10:10">
      <c r="J1520" s="94"/>
    </row>
    <row r="1521" spans="10:10">
      <c r="J1521" s="94"/>
    </row>
    <row r="1522" spans="10:10">
      <c r="J1522" s="94"/>
    </row>
    <row r="1523" spans="10:10">
      <c r="J1523" s="94"/>
    </row>
    <row r="1524" spans="10:10">
      <c r="J1524" s="94"/>
    </row>
    <row r="1525" spans="10:10">
      <c r="J1525" s="94"/>
    </row>
    <row r="1526" spans="10:10">
      <c r="J1526" s="94"/>
    </row>
    <row r="1527" spans="10:10">
      <c r="J1527" s="94"/>
    </row>
    <row r="1528" spans="10:10">
      <c r="J1528" s="94"/>
    </row>
    <row r="1529" spans="10:10">
      <c r="J1529" s="94"/>
    </row>
    <row r="1530" spans="10:10">
      <c r="J1530" s="94"/>
    </row>
    <row r="1531" spans="10:10">
      <c r="J1531" s="94"/>
    </row>
    <row r="1532" spans="10:10">
      <c r="J1532" s="94"/>
    </row>
    <row r="1533" spans="10:10">
      <c r="J1533" s="94"/>
    </row>
    <row r="1534" spans="10:10">
      <c r="J1534" s="94"/>
    </row>
    <row r="1535" spans="10:10">
      <c r="J1535" s="94"/>
    </row>
    <row r="1536" spans="10:10">
      <c r="J1536" s="94"/>
    </row>
    <row r="1537" spans="10:10">
      <c r="J1537" s="94"/>
    </row>
    <row r="1538" spans="10:10">
      <c r="J1538" s="94"/>
    </row>
    <row r="1539" spans="10:10">
      <c r="J1539" s="94"/>
    </row>
    <row r="1540" spans="10:10">
      <c r="J1540" s="94"/>
    </row>
    <row r="1541" spans="10:10">
      <c r="J1541" s="94"/>
    </row>
    <row r="1542" spans="10:10">
      <c r="J1542" s="94"/>
    </row>
    <row r="1543" spans="10:10">
      <c r="J1543" s="94"/>
    </row>
    <row r="1544" spans="10:10">
      <c r="J1544" s="94"/>
    </row>
    <row r="1545" spans="10:10">
      <c r="J1545" s="94"/>
    </row>
    <row r="1546" spans="10:10">
      <c r="J1546" s="94"/>
    </row>
    <row r="1547" spans="10:10">
      <c r="J1547" s="94"/>
    </row>
    <row r="1548" spans="10:10">
      <c r="J1548" s="94"/>
    </row>
    <row r="1549" spans="10:10">
      <c r="J1549" s="94"/>
    </row>
    <row r="1550" spans="10:10">
      <c r="J1550" s="94"/>
    </row>
    <row r="1551" spans="10:10">
      <c r="J1551" s="94"/>
    </row>
    <row r="1552" spans="10:10">
      <c r="J1552" s="94"/>
    </row>
    <row r="1553" spans="10:10">
      <c r="J1553" s="94"/>
    </row>
    <row r="1554" spans="10:10">
      <c r="J1554" s="94"/>
    </row>
    <row r="1555" spans="10:10">
      <c r="J1555" s="94"/>
    </row>
    <row r="1556" spans="10:10">
      <c r="J1556" s="94"/>
    </row>
    <row r="1557" spans="10:10">
      <c r="J1557" s="94"/>
    </row>
    <row r="1558" spans="10:10">
      <c r="J1558" s="94"/>
    </row>
    <row r="1559" spans="10:10">
      <c r="J1559" s="94"/>
    </row>
    <row r="1560" spans="10:10">
      <c r="J1560" s="94"/>
    </row>
    <row r="1561" spans="10:10">
      <c r="J1561" s="94"/>
    </row>
    <row r="1562" spans="10:10">
      <c r="J1562" s="94"/>
    </row>
    <row r="1563" spans="10:10">
      <c r="J1563" s="94"/>
    </row>
    <row r="1564" spans="10:10">
      <c r="J1564" s="94"/>
    </row>
    <row r="1565" spans="10:10">
      <c r="J1565" s="94"/>
    </row>
    <row r="1566" spans="10:10">
      <c r="J1566" s="94"/>
    </row>
    <row r="1567" spans="10:10">
      <c r="J1567" s="94"/>
    </row>
    <row r="1568" spans="10:10">
      <c r="J1568" s="94"/>
    </row>
    <row r="1569" spans="10:10">
      <c r="J1569" s="94"/>
    </row>
    <row r="1570" spans="10:10">
      <c r="J1570" s="94"/>
    </row>
    <row r="1571" spans="10:10">
      <c r="J1571" s="94"/>
    </row>
    <row r="1572" spans="10:10">
      <c r="J1572" s="94"/>
    </row>
    <row r="1573" spans="10:10">
      <c r="J1573" s="94"/>
    </row>
    <row r="1574" spans="10:10">
      <c r="J1574" s="94"/>
    </row>
    <row r="1575" spans="10:10">
      <c r="J1575" s="94"/>
    </row>
    <row r="1576" spans="10:10">
      <c r="J1576" s="94"/>
    </row>
    <row r="1577" spans="10:10">
      <c r="J1577" s="94"/>
    </row>
    <row r="1578" spans="10:10">
      <c r="J1578" s="94"/>
    </row>
    <row r="1579" spans="10:10">
      <c r="J1579" s="94"/>
    </row>
    <row r="1580" spans="10:10">
      <c r="J1580" s="94"/>
    </row>
    <row r="1581" spans="10:10">
      <c r="J1581" s="94"/>
    </row>
    <row r="1582" spans="10:10">
      <c r="J1582" s="94"/>
    </row>
    <row r="1583" spans="10:10">
      <c r="J1583" s="94"/>
    </row>
    <row r="1584" spans="10:10">
      <c r="J1584" s="94"/>
    </row>
    <row r="1585" spans="10:10">
      <c r="J1585" s="94"/>
    </row>
    <row r="1586" spans="10:10">
      <c r="J1586" s="94"/>
    </row>
    <row r="1587" spans="10:10">
      <c r="J1587" s="94"/>
    </row>
    <row r="1588" spans="10:10">
      <c r="J1588" s="94"/>
    </row>
    <row r="1589" spans="10:10">
      <c r="J1589" s="94"/>
    </row>
    <row r="1590" spans="10:10">
      <c r="J1590" s="94"/>
    </row>
    <row r="1591" spans="10:10">
      <c r="J1591" s="94"/>
    </row>
    <row r="1592" spans="10:10">
      <c r="J1592" s="94"/>
    </row>
    <row r="1593" spans="10:10">
      <c r="J1593" s="94"/>
    </row>
    <row r="1594" spans="10:10">
      <c r="J1594" s="94"/>
    </row>
    <row r="1595" spans="10:10">
      <c r="J1595" s="94"/>
    </row>
    <row r="1596" spans="10:10">
      <c r="J1596" s="94"/>
    </row>
    <row r="1597" spans="10:10">
      <c r="J1597" s="94"/>
    </row>
    <row r="1598" spans="10:10">
      <c r="J1598" s="94"/>
    </row>
    <row r="1599" spans="10:10">
      <c r="J1599" s="94"/>
    </row>
    <row r="1600" spans="10:10">
      <c r="J1600" s="94"/>
    </row>
    <row r="1601" spans="10:10">
      <c r="J1601" s="94"/>
    </row>
    <row r="1602" spans="10:10">
      <c r="J1602" s="94"/>
    </row>
    <row r="1603" spans="10:10">
      <c r="J1603" s="94"/>
    </row>
    <row r="1604" spans="10:10">
      <c r="J1604" s="94"/>
    </row>
    <row r="1605" spans="10:10">
      <c r="J1605" s="94"/>
    </row>
    <row r="1606" spans="10:10">
      <c r="J1606" s="94"/>
    </row>
    <row r="1607" spans="10:10">
      <c r="J1607" s="94"/>
    </row>
    <row r="1608" spans="10:10">
      <c r="J1608" s="94"/>
    </row>
    <row r="1609" spans="10:10">
      <c r="J1609" s="94"/>
    </row>
    <row r="1610" spans="10:10">
      <c r="J1610" s="94"/>
    </row>
    <row r="1611" spans="10:10">
      <c r="J1611" s="94"/>
    </row>
    <row r="1612" spans="10:10">
      <c r="J1612" s="94"/>
    </row>
    <row r="1613" spans="10:10">
      <c r="J1613" s="94"/>
    </row>
    <row r="1614" spans="10:10">
      <c r="J1614" s="94"/>
    </row>
    <row r="1615" spans="10:10">
      <c r="J1615" s="94"/>
    </row>
    <row r="1616" spans="10:10">
      <c r="J1616" s="94"/>
    </row>
    <row r="1617" spans="10:10">
      <c r="J1617" s="94"/>
    </row>
    <row r="1618" spans="10:10">
      <c r="J1618" s="94"/>
    </row>
    <row r="1619" spans="10:10">
      <c r="J1619" s="94"/>
    </row>
    <row r="1620" spans="10:10">
      <c r="J1620" s="94"/>
    </row>
    <row r="1621" spans="10:10">
      <c r="J1621" s="94"/>
    </row>
    <row r="1622" spans="10:10">
      <c r="J1622" s="94"/>
    </row>
    <row r="1623" spans="10:10">
      <c r="J1623" s="94"/>
    </row>
    <row r="1624" spans="10:10">
      <c r="J1624" s="94"/>
    </row>
    <row r="1625" spans="10:10">
      <c r="J1625" s="94"/>
    </row>
    <row r="1626" spans="10:10">
      <c r="J1626" s="94"/>
    </row>
    <row r="1627" spans="10:10">
      <c r="J1627" s="94"/>
    </row>
    <row r="1628" spans="10:10">
      <c r="J1628" s="94"/>
    </row>
    <row r="1629" spans="10:10">
      <c r="J1629" s="94"/>
    </row>
    <row r="1630" spans="10:10">
      <c r="J1630" s="94"/>
    </row>
    <row r="1631" spans="10:10">
      <c r="J1631" s="94"/>
    </row>
    <row r="1632" spans="10:10">
      <c r="J1632" s="94"/>
    </row>
    <row r="1633" spans="10:10">
      <c r="J1633" s="94"/>
    </row>
    <row r="1634" spans="10:10">
      <c r="J1634" s="94"/>
    </row>
    <row r="1635" spans="10:10">
      <c r="J1635" s="94"/>
    </row>
    <row r="1636" spans="10:10">
      <c r="J1636" s="94"/>
    </row>
    <row r="1637" spans="10:10">
      <c r="J1637" s="94"/>
    </row>
    <row r="1638" spans="10:10">
      <c r="J1638" s="94"/>
    </row>
    <row r="1639" spans="10:10">
      <c r="J1639" s="94"/>
    </row>
    <row r="1640" spans="10:10">
      <c r="J1640" s="94"/>
    </row>
    <row r="1641" spans="10:10">
      <c r="J1641" s="94"/>
    </row>
    <row r="1642" spans="10:10">
      <c r="J1642" s="94"/>
    </row>
    <row r="1643" spans="10:10">
      <c r="J1643" s="94"/>
    </row>
    <row r="1644" spans="10:10">
      <c r="J1644" s="94"/>
    </row>
    <row r="1645" spans="10:10">
      <c r="J1645" s="94"/>
    </row>
    <row r="1646" spans="10:10">
      <c r="J1646" s="94"/>
    </row>
    <row r="1647" spans="10:10">
      <c r="J1647" s="94"/>
    </row>
    <row r="1648" spans="10:10">
      <c r="J1648" s="94"/>
    </row>
    <row r="1649" spans="10:10">
      <c r="J1649" s="94"/>
    </row>
    <row r="1650" spans="10:10">
      <c r="J1650" s="94"/>
    </row>
    <row r="1651" spans="10:10">
      <c r="J1651" s="94"/>
    </row>
    <row r="1652" spans="10:10">
      <c r="J1652" s="94"/>
    </row>
    <row r="1653" spans="10:10">
      <c r="J1653" s="94"/>
    </row>
    <row r="1654" spans="10:10">
      <c r="J1654" s="94"/>
    </row>
    <row r="1655" spans="10:10">
      <c r="J1655" s="94"/>
    </row>
    <row r="1656" spans="10:10">
      <c r="J1656" s="94"/>
    </row>
    <row r="1657" spans="10:10">
      <c r="J1657" s="94"/>
    </row>
    <row r="1658" spans="10:10">
      <c r="J1658" s="94"/>
    </row>
    <row r="1659" spans="10:10">
      <c r="J1659" s="94"/>
    </row>
    <row r="1660" spans="10:10">
      <c r="J1660" s="94"/>
    </row>
    <row r="1661" spans="10:10">
      <c r="J1661" s="94"/>
    </row>
    <row r="1662" spans="10:10">
      <c r="J1662" s="94"/>
    </row>
    <row r="1663" spans="10:10">
      <c r="J1663" s="94"/>
    </row>
    <row r="1664" spans="10:10">
      <c r="J1664" s="94"/>
    </row>
    <row r="1665" spans="10:10">
      <c r="J1665" s="94"/>
    </row>
    <row r="1666" spans="10:10">
      <c r="J1666" s="94"/>
    </row>
    <row r="1667" spans="10:10">
      <c r="J1667" s="94"/>
    </row>
    <row r="1668" spans="10:10">
      <c r="J1668" s="94"/>
    </row>
    <row r="1669" spans="10:10">
      <c r="J1669" s="94"/>
    </row>
    <row r="1670" spans="10:10">
      <c r="J1670" s="94"/>
    </row>
    <row r="1671" spans="10:10">
      <c r="J1671" s="94"/>
    </row>
    <row r="1672" spans="10:10">
      <c r="J1672" s="94"/>
    </row>
    <row r="1673" spans="10:10">
      <c r="J1673" s="94"/>
    </row>
    <row r="1674" spans="10:10">
      <c r="J1674" s="94"/>
    </row>
    <row r="1675" spans="10:10">
      <c r="J1675" s="94"/>
    </row>
    <row r="1676" spans="10:10">
      <c r="J1676" s="94"/>
    </row>
    <row r="1677" spans="10:10">
      <c r="J1677" s="94"/>
    </row>
    <row r="1678" spans="10:10">
      <c r="J1678" s="94"/>
    </row>
    <row r="1679" spans="10:10">
      <c r="J1679" s="94"/>
    </row>
    <row r="1680" spans="10:10">
      <c r="J1680" s="94"/>
    </row>
    <row r="1681" spans="10:10">
      <c r="J1681" s="94"/>
    </row>
    <row r="1682" spans="10:10">
      <c r="J1682" s="94"/>
    </row>
    <row r="1683" spans="10:10">
      <c r="J1683" s="94"/>
    </row>
    <row r="1684" spans="10:10">
      <c r="J1684" s="94"/>
    </row>
    <row r="1685" spans="10:10">
      <c r="J1685" s="94"/>
    </row>
    <row r="1686" spans="10:10">
      <c r="J1686" s="94"/>
    </row>
    <row r="1687" spans="10:10">
      <c r="J1687" s="94"/>
    </row>
    <row r="1688" spans="10:10">
      <c r="J1688" s="94"/>
    </row>
    <row r="1689" spans="10:10">
      <c r="J1689" s="94"/>
    </row>
    <row r="1690" spans="10:10">
      <c r="J1690" s="94"/>
    </row>
    <row r="1691" spans="10:10">
      <c r="J1691" s="94"/>
    </row>
    <row r="1692" spans="10:10">
      <c r="J1692" s="94"/>
    </row>
    <row r="1693" spans="10:10">
      <c r="J1693" s="94"/>
    </row>
    <row r="1694" spans="10:10">
      <c r="J1694" s="94"/>
    </row>
    <row r="1695" spans="10:10">
      <c r="J1695" s="94"/>
    </row>
    <row r="1696" spans="10:10">
      <c r="J1696" s="94"/>
    </row>
    <row r="1697" spans="10:10">
      <c r="J1697" s="94"/>
    </row>
    <row r="1698" spans="10:10">
      <c r="J1698" s="94"/>
    </row>
    <row r="1699" spans="10:10">
      <c r="J1699" s="94"/>
    </row>
    <row r="1700" spans="10:10">
      <c r="J1700" s="94"/>
    </row>
    <row r="1701" spans="10:10">
      <c r="J1701" s="94"/>
    </row>
    <row r="1702" spans="10:10">
      <c r="J1702" s="94"/>
    </row>
    <row r="1703" spans="10:10">
      <c r="J1703" s="94"/>
    </row>
    <row r="1704" spans="10:10">
      <c r="J1704" s="94"/>
    </row>
    <row r="1705" spans="10:10">
      <c r="J1705" s="94"/>
    </row>
    <row r="1706" spans="10:10">
      <c r="J1706" s="94"/>
    </row>
    <row r="1707" spans="10:10">
      <c r="J1707" s="94"/>
    </row>
    <row r="1708" spans="10:10">
      <c r="J1708" s="94"/>
    </row>
    <row r="1709" spans="10:10">
      <c r="J1709" s="94"/>
    </row>
    <row r="1710" spans="10:10">
      <c r="J1710" s="94"/>
    </row>
    <row r="1711" spans="10:10">
      <c r="J1711" s="94"/>
    </row>
    <row r="1712" spans="10:10">
      <c r="J1712" s="94"/>
    </row>
    <row r="1713" spans="10:10">
      <c r="J1713" s="94"/>
    </row>
    <row r="1714" spans="10:10">
      <c r="J1714" s="94"/>
    </row>
    <row r="1715" spans="10:10">
      <c r="J1715" s="94"/>
    </row>
    <row r="1716" spans="10:10">
      <c r="J1716" s="94"/>
    </row>
    <row r="1717" spans="10:10">
      <c r="J1717" s="94"/>
    </row>
    <row r="1718" spans="10:10">
      <c r="J1718" s="94"/>
    </row>
    <row r="1719" spans="10:10">
      <c r="J1719" s="94"/>
    </row>
    <row r="1720" spans="10:10">
      <c r="J1720" s="94"/>
    </row>
    <row r="1721" spans="10:10">
      <c r="J1721" s="94"/>
    </row>
    <row r="1722" spans="10:10">
      <c r="J1722" s="94"/>
    </row>
    <row r="1723" spans="10:10">
      <c r="J1723" s="94"/>
    </row>
    <row r="1724" spans="10:10">
      <c r="J1724" s="94"/>
    </row>
    <row r="1725" spans="10:10">
      <c r="J1725" s="94"/>
    </row>
    <row r="1726" spans="10:10">
      <c r="J1726" s="94"/>
    </row>
    <row r="1727" spans="10:10">
      <c r="J1727" s="94"/>
    </row>
    <row r="1728" spans="10:10">
      <c r="J1728" s="94"/>
    </row>
    <row r="1729" spans="10:10">
      <c r="J1729" s="94"/>
    </row>
    <row r="1730" spans="10:10">
      <c r="J1730" s="94"/>
    </row>
    <row r="1731" spans="10:10">
      <c r="J1731" s="94"/>
    </row>
    <row r="1732" spans="10:10">
      <c r="J1732" s="94"/>
    </row>
    <row r="1733" spans="10:10">
      <c r="J1733" s="94"/>
    </row>
    <row r="1734" spans="10:10">
      <c r="J1734" s="94"/>
    </row>
    <row r="1735" spans="10:10">
      <c r="J1735" s="94"/>
    </row>
    <row r="1736" spans="10:10">
      <c r="J1736" s="94"/>
    </row>
    <row r="1737" spans="10:10">
      <c r="J1737" s="94"/>
    </row>
    <row r="1738" spans="10:10">
      <c r="J1738" s="94"/>
    </row>
    <row r="1739" spans="10:10">
      <c r="J1739" s="94"/>
    </row>
    <row r="1740" spans="10:10">
      <c r="J1740" s="94"/>
    </row>
    <row r="1741" spans="10:10">
      <c r="J1741" s="94"/>
    </row>
    <row r="1742" spans="10:10">
      <c r="J1742" s="94"/>
    </row>
    <row r="1743" spans="10:10">
      <c r="J1743" s="94"/>
    </row>
    <row r="1744" spans="10:10">
      <c r="J1744" s="94"/>
    </row>
    <row r="1745" spans="10:10">
      <c r="J1745" s="94"/>
    </row>
    <row r="1746" spans="10:10">
      <c r="J1746" s="94"/>
    </row>
    <row r="1747" spans="10:10">
      <c r="J1747" s="94"/>
    </row>
    <row r="1748" spans="10:10">
      <c r="J1748" s="94"/>
    </row>
    <row r="1749" spans="10:10">
      <c r="J1749" s="94"/>
    </row>
    <row r="1750" spans="10:10">
      <c r="J1750" s="94"/>
    </row>
    <row r="1751" spans="10:10">
      <c r="J1751" s="94"/>
    </row>
    <row r="1752" spans="10:10">
      <c r="J1752" s="94"/>
    </row>
    <row r="1753" spans="10:10">
      <c r="J1753" s="94"/>
    </row>
    <row r="1754" spans="10:10">
      <c r="J1754" s="94"/>
    </row>
    <row r="1755" spans="10:10">
      <c r="J1755" s="94"/>
    </row>
    <row r="1756" spans="10:10">
      <c r="J1756" s="94"/>
    </row>
    <row r="1757" spans="10:10">
      <c r="J1757" s="94"/>
    </row>
    <row r="1758" spans="10:10">
      <c r="J1758" s="94"/>
    </row>
    <row r="1759" spans="10:10">
      <c r="J1759" s="94"/>
    </row>
    <row r="1760" spans="10:10">
      <c r="J1760" s="94"/>
    </row>
    <row r="1761" spans="10:10">
      <c r="J1761" s="94"/>
    </row>
    <row r="1762" spans="10:10">
      <c r="J1762" s="94"/>
    </row>
    <row r="1763" spans="10:10">
      <c r="J1763" s="94"/>
    </row>
    <row r="1764" spans="10:10">
      <c r="J1764" s="94"/>
    </row>
    <row r="1765" spans="10:10">
      <c r="J1765" s="94"/>
    </row>
    <row r="1766" spans="10:10">
      <c r="J1766" s="94"/>
    </row>
    <row r="1767" spans="10:10">
      <c r="J1767" s="94"/>
    </row>
    <row r="1768" spans="10:10">
      <c r="J1768" s="94"/>
    </row>
    <row r="1769" spans="10:10">
      <c r="J1769" s="94"/>
    </row>
    <row r="1770" spans="10:10">
      <c r="J1770" s="94"/>
    </row>
    <row r="1771" spans="10:10">
      <c r="J1771" s="94"/>
    </row>
    <row r="1772" spans="10:10">
      <c r="J1772" s="94"/>
    </row>
    <row r="1773" spans="10:10">
      <c r="J1773" s="94"/>
    </row>
    <row r="1774" spans="10:10">
      <c r="J1774" s="94"/>
    </row>
    <row r="1775" spans="10:10">
      <c r="J1775" s="94"/>
    </row>
    <row r="1776" spans="10:10">
      <c r="J1776" s="94"/>
    </row>
    <row r="1777" spans="10:10">
      <c r="J1777" s="94"/>
    </row>
    <row r="1778" spans="10:10">
      <c r="J1778" s="94"/>
    </row>
    <row r="1779" spans="10:10">
      <c r="J1779" s="94"/>
    </row>
    <row r="1780" spans="10:10">
      <c r="J1780" s="94"/>
    </row>
    <row r="1781" spans="10:10">
      <c r="J1781" s="94"/>
    </row>
    <row r="1782" spans="10:10">
      <c r="J1782" s="94"/>
    </row>
    <row r="1783" spans="10:10">
      <c r="J1783" s="94"/>
    </row>
    <row r="1784" spans="10:10">
      <c r="J1784" s="94"/>
    </row>
    <row r="1785" spans="10:10">
      <c r="J1785" s="94"/>
    </row>
    <row r="1786" spans="10:10">
      <c r="J1786" s="94"/>
    </row>
    <row r="1787" spans="10:10">
      <c r="J1787" s="94"/>
    </row>
    <row r="1788" spans="10:10">
      <c r="J1788" s="94"/>
    </row>
    <row r="1789" spans="10:10">
      <c r="J1789" s="94"/>
    </row>
    <row r="1790" spans="10:10">
      <c r="J1790" s="94"/>
    </row>
    <row r="1791" spans="10:10">
      <c r="J1791" s="94"/>
    </row>
    <row r="1792" spans="10:10">
      <c r="J1792" s="94"/>
    </row>
    <row r="1793" spans="10:10">
      <c r="J1793" s="94"/>
    </row>
    <row r="1794" spans="10:10">
      <c r="J1794" s="94"/>
    </row>
    <row r="1795" spans="10:10">
      <c r="J1795" s="94"/>
    </row>
    <row r="1796" spans="10:10">
      <c r="J1796" s="94"/>
    </row>
    <row r="1797" spans="10:10">
      <c r="J1797" s="94"/>
    </row>
    <row r="1798" spans="10:10">
      <c r="J1798" s="94"/>
    </row>
    <row r="1799" spans="10:10">
      <c r="J1799" s="94"/>
    </row>
    <row r="1800" spans="10:10">
      <c r="J1800" s="94"/>
    </row>
    <row r="1801" spans="10:10">
      <c r="J1801" s="94"/>
    </row>
    <row r="1802" spans="10:10">
      <c r="J1802" s="94"/>
    </row>
    <row r="1803" spans="10:10">
      <c r="J1803" s="94"/>
    </row>
    <row r="1804" spans="10:10">
      <c r="J1804" s="94"/>
    </row>
    <row r="1805" spans="10:10">
      <c r="J1805" s="94"/>
    </row>
    <row r="1806" spans="10:10">
      <c r="J1806" s="94"/>
    </row>
    <row r="1807" spans="10:10">
      <c r="J1807" s="94"/>
    </row>
    <row r="1808" spans="10:10">
      <c r="J1808" s="94"/>
    </row>
    <row r="1809" spans="10:10">
      <c r="J1809" s="94"/>
    </row>
    <row r="1810" spans="10:10">
      <c r="J1810" s="94"/>
    </row>
    <row r="1811" spans="10:10">
      <c r="J1811" s="94"/>
    </row>
    <row r="1812" spans="10:10">
      <c r="J1812" s="94"/>
    </row>
    <row r="1813" spans="10:10">
      <c r="J1813" s="94"/>
    </row>
    <row r="1814" spans="10:10">
      <c r="J1814" s="94"/>
    </row>
    <row r="1815" spans="10:10">
      <c r="J1815" s="94"/>
    </row>
    <row r="1816" spans="10:10">
      <c r="J1816" s="94"/>
    </row>
    <row r="1817" spans="10:10">
      <c r="J1817" s="94"/>
    </row>
    <row r="1818" spans="10:10">
      <c r="J1818" s="94"/>
    </row>
    <row r="1819" spans="10:10">
      <c r="J1819" s="94"/>
    </row>
    <row r="1820" spans="10:10">
      <c r="J1820" s="94"/>
    </row>
    <row r="1821" spans="10:10">
      <c r="J1821" s="94"/>
    </row>
    <row r="1822" spans="10:10">
      <c r="J1822" s="94"/>
    </row>
    <row r="1823" spans="10:10">
      <c r="J1823" s="94"/>
    </row>
    <row r="1824" spans="10:10">
      <c r="J1824" s="94"/>
    </row>
    <row r="1825" spans="10:10">
      <c r="J1825" s="94"/>
    </row>
    <row r="1826" spans="10:10">
      <c r="J1826" s="94"/>
    </row>
    <row r="1827" spans="10:10">
      <c r="J1827" s="94"/>
    </row>
    <row r="1828" spans="10:10">
      <c r="J1828" s="94"/>
    </row>
    <row r="1829" spans="10:10">
      <c r="J1829" s="94"/>
    </row>
    <row r="1830" spans="10:10">
      <c r="J1830" s="94"/>
    </row>
    <row r="1831" spans="10:10">
      <c r="J1831" s="94"/>
    </row>
    <row r="1832" spans="10:10">
      <c r="J1832" s="94"/>
    </row>
    <row r="1833" spans="10:10">
      <c r="J1833" s="94"/>
    </row>
    <row r="1834" spans="10:10">
      <c r="J1834" s="94"/>
    </row>
    <row r="1835" spans="10:10">
      <c r="J1835" s="94"/>
    </row>
    <row r="1836" spans="10:10">
      <c r="J1836" s="94"/>
    </row>
    <row r="1837" spans="10:10">
      <c r="J1837" s="94"/>
    </row>
    <row r="1838" spans="10:10">
      <c r="J1838" s="94"/>
    </row>
    <row r="1839" spans="10:10">
      <c r="J1839" s="94"/>
    </row>
    <row r="1840" spans="10:10">
      <c r="J1840" s="94"/>
    </row>
    <row r="1841" spans="10:10">
      <c r="J1841" s="94"/>
    </row>
    <row r="1842" spans="10:10">
      <c r="J1842" s="94"/>
    </row>
    <row r="1843" spans="10:10">
      <c r="J1843" s="94"/>
    </row>
    <row r="1844" spans="10:10">
      <c r="J1844" s="94"/>
    </row>
    <row r="1845" spans="10:10">
      <c r="J1845" s="94"/>
    </row>
    <row r="1846" spans="10:10">
      <c r="J1846" s="94"/>
    </row>
    <row r="1847" spans="10:10">
      <c r="J1847" s="94"/>
    </row>
    <row r="1848" spans="10:10">
      <c r="J1848" s="94"/>
    </row>
    <row r="1849" spans="10:10">
      <c r="J1849" s="94"/>
    </row>
    <row r="1850" spans="10:10">
      <c r="J1850" s="94"/>
    </row>
    <row r="1851" spans="10:10">
      <c r="J1851" s="94"/>
    </row>
    <row r="1852" spans="10:10">
      <c r="J1852" s="94"/>
    </row>
    <row r="1853" spans="10:10">
      <c r="J1853" s="94"/>
    </row>
    <row r="1854" spans="10:10">
      <c r="J1854" s="94"/>
    </row>
    <row r="1855" spans="10:10">
      <c r="J1855" s="94"/>
    </row>
    <row r="1856" spans="10:10">
      <c r="J1856" s="94"/>
    </row>
    <row r="1857" spans="10:10">
      <c r="J1857" s="94"/>
    </row>
    <row r="1858" spans="10:10">
      <c r="J1858" s="94"/>
    </row>
    <row r="1859" spans="10:10">
      <c r="J1859" s="94"/>
    </row>
    <row r="1860" spans="10:10">
      <c r="J1860" s="94"/>
    </row>
    <row r="1861" spans="10:10">
      <c r="J1861" s="94"/>
    </row>
    <row r="1862" spans="10:10">
      <c r="J1862" s="94"/>
    </row>
    <row r="1863" spans="10:10">
      <c r="J1863" s="94"/>
    </row>
    <row r="1864" spans="10:10">
      <c r="J1864" s="94"/>
    </row>
    <row r="1865" spans="10:10">
      <c r="J1865" s="94"/>
    </row>
    <row r="1866" spans="10:10">
      <c r="J1866" s="94"/>
    </row>
    <row r="1867" spans="10:10">
      <c r="J1867" s="94"/>
    </row>
    <row r="1868" spans="10:10">
      <c r="J1868" s="94"/>
    </row>
    <row r="1869" spans="10:10">
      <c r="J1869" s="94"/>
    </row>
    <row r="1870" spans="10:10">
      <c r="J1870" s="94"/>
    </row>
    <row r="1871" spans="10:10">
      <c r="J1871" s="94"/>
    </row>
    <row r="1872" spans="10:10">
      <c r="J1872" s="94"/>
    </row>
    <row r="1873" spans="10:10">
      <c r="J1873" s="94"/>
    </row>
    <row r="1874" spans="10:10">
      <c r="J1874" s="94"/>
    </row>
    <row r="1875" spans="10:10">
      <c r="J1875" s="94"/>
    </row>
    <row r="1876" spans="10:10">
      <c r="J1876" s="94"/>
    </row>
    <row r="1877" spans="10:10">
      <c r="J1877" s="94"/>
    </row>
    <row r="1878" spans="10:10">
      <c r="J1878" s="94"/>
    </row>
    <row r="1879" spans="10:10">
      <c r="J1879" s="94"/>
    </row>
    <row r="1880" spans="10:10">
      <c r="J1880" s="94"/>
    </row>
    <row r="1881" spans="10:10">
      <c r="J1881" s="94"/>
    </row>
    <row r="1882" spans="10:10">
      <c r="J1882" s="94"/>
    </row>
    <row r="1883" spans="10:10">
      <c r="J1883" s="94"/>
    </row>
    <row r="1884" spans="10:10">
      <c r="J1884" s="94"/>
    </row>
    <row r="1885" spans="10:10">
      <c r="J1885" s="94"/>
    </row>
    <row r="1886" spans="10:10">
      <c r="J1886" s="94"/>
    </row>
    <row r="1887" spans="10:10">
      <c r="J1887" s="94"/>
    </row>
    <row r="1888" spans="10:10">
      <c r="J1888" s="94"/>
    </row>
    <row r="1889" spans="10:10">
      <c r="J1889" s="94"/>
    </row>
    <row r="1890" spans="10:10">
      <c r="J1890" s="94"/>
    </row>
    <row r="1891" spans="10:10">
      <c r="J1891" s="94"/>
    </row>
    <row r="1892" spans="10:10">
      <c r="J1892" s="94"/>
    </row>
    <row r="1893" spans="10:10">
      <c r="J1893" s="94"/>
    </row>
    <row r="1894" spans="10:10">
      <c r="J1894" s="94"/>
    </row>
    <row r="1895" spans="10:10">
      <c r="J1895" s="94"/>
    </row>
    <row r="1896" spans="10:10">
      <c r="J1896" s="94"/>
    </row>
    <row r="1897" spans="10:10">
      <c r="J1897" s="94"/>
    </row>
    <row r="1898" spans="10:10">
      <c r="J1898" s="94"/>
    </row>
    <row r="1899" spans="10:10">
      <c r="J1899" s="94"/>
    </row>
    <row r="1900" spans="10:10">
      <c r="J1900" s="94"/>
    </row>
    <row r="1901" spans="10:10">
      <c r="J1901" s="94"/>
    </row>
    <row r="1902" spans="10:10">
      <c r="J1902" s="94"/>
    </row>
    <row r="1903" spans="10:10">
      <c r="J1903" s="94"/>
    </row>
    <row r="1904" spans="10:10">
      <c r="J1904" s="94"/>
    </row>
    <row r="1905" spans="10:10">
      <c r="J1905" s="94"/>
    </row>
    <row r="1906" spans="10:10">
      <c r="J1906" s="94"/>
    </row>
    <row r="1907" spans="10:10">
      <c r="J1907" s="94"/>
    </row>
    <row r="1908" spans="10:10">
      <c r="J1908" s="94"/>
    </row>
    <row r="1909" spans="10:10">
      <c r="J1909" s="94"/>
    </row>
    <row r="1910" spans="10:10">
      <c r="J1910" s="94"/>
    </row>
    <row r="1911" spans="10:10">
      <c r="J1911" s="94"/>
    </row>
    <row r="1912" spans="10:10">
      <c r="J1912" s="94"/>
    </row>
    <row r="1913" spans="10:10">
      <c r="J1913" s="94"/>
    </row>
    <row r="1914" spans="10:10">
      <c r="J1914" s="94"/>
    </row>
    <row r="1915" spans="10:10">
      <c r="J1915" s="94"/>
    </row>
    <row r="1916" spans="10:10">
      <c r="J1916" s="94"/>
    </row>
    <row r="1917" spans="10:10">
      <c r="J1917" s="94"/>
    </row>
    <row r="1918" spans="10:10">
      <c r="J1918" s="94"/>
    </row>
    <row r="1919" spans="10:10">
      <c r="J1919" s="94"/>
    </row>
    <row r="1920" spans="10:10">
      <c r="J1920" s="94"/>
    </row>
    <row r="1921" spans="10:10">
      <c r="J1921" s="94"/>
    </row>
    <row r="1922" spans="10:10">
      <c r="J1922" s="94"/>
    </row>
    <row r="1923" spans="10:10">
      <c r="J1923" s="94"/>
    </row>
    <row r="1924" spans="10:10">
      <c r="J1924" s="94"/>
    </row>
    <row r="1925" spans="10:10">
      <c r="J1925" s="94"/>
    </row>
    <row r="1926" spans="10:10">
      <c r="J1926" s="94"/>
    </row>
    <row r="1927" spans="10:10">
      <c r="J1927" s="94"/>
    </row>
    <row r="1928" spans="10:10">
      <c r="J1928" s="94"/>
    </row>
    <row r="1929" spans="10:10">
      <c r="J1929" s="94"/>
    </row>
    <row r="1930" spans="10:10">
      <c r="J1930" s="94"/>
    </row>
    <row r="1931" spans="10:10">
      <c r="J1931" s="94"/>
    </row>
    <row r="1932" spans="10:10">
      <c r="J1932" s="94"/>
    </row>
    <row r="1933" spans="10:10">
      <c r="J1933" s="94"/>
    </row>
    <row r="1934" spans="10:10">
      <c r="J1934" s="94"/>
    </row>
    <row r="1935" spans="10:10">
      <c r="J1935" s="94"/>
    </row>
    <row r="1936" spans="10:10">
      <c r="J1936" s="94"/>
    </row>
    <row r="1937" spans="10:10">
      <c r="J1937" s="94"/>
    </row>
    <row r="1938" spans="10:10">
      <c r="J1938" s="94"/>
    </row>
    <row r="1939" spans="10:10">
      <c r="J1939" s="94"/>
    </row>
    <row r="1940" spans="10:10">
      <c r="J1940" s="94"/>
    </row>
    <row r="1941" spans="10:10">
      <c r="J1941" s="94"/>
    </row>
    <row r="1942" spans="10:10">
      <c r="J1942" s="94"/>
    </row>
    <row r="1943" spans="10:10">
      <c r="J1943" s="94"/>
    </row>
    <row r="1944" spans="10:10">
      <c r="J1944" s="94"/>
    </row>
    <row r="1945" spans="10:10">
      <c r="J1945" s="94"/>
    </row>
    <row r="1946" spans="10:10">
      <c r="J1946" s="94"/>
    </row>
    <row r="1947" spans="10:10">
      <c r="J1947" s="94"/>
    </row>
    <row r="1948" spans="10:10">
      <c r="J1948" s="94"/>
    </row>
    <row r="1949" spans="10:10">
      <c r="J1949" s="94"/>
    </row>
    <row r="1950" spans="10:10">
      <c r="J1950" s="94"/>
    </row>
    <row r="1951" spans="10:10">
      <c r="J1951" s="94"/>
    </row>
    <row r="1952" spans="10:10">
      <c r="J1952" s="94"/>
    </row>
    <row r="1953" spans="10:10">
      <c r="J1953" s="94"/>
    </row>
    <row r="1954" spans="10:10">
      <c r="J1954" s="94"/>
    </row>
    <row r="1955" spans="10:10">
      <c r="J1955" s="94"/>
    </row>
    <row r="1956" spans="10:10">
      <c r="J1956" s="94"/>
    </row>
    <row r="1957" spans="10:10">
      <c r="J1957" s="94"/>
    </row>
    <row r="1958" spans="10:10">
      <c r="J1958" s="94"/>
    </row>
    <row r="1959" spans="10:10">
      <c r="J1959" s="94"/>
    </row>
    <row r="1960" spans="10:10">
      <c r="J1960" s="94"/>
    </row>
    <row r="1961" spans="10:10">
      <c r="J1961" s="94"/>
    </row>
    <row r="1962" spans="10:10">
      <c r="J1962" s="94"/>
    </row>
    <row r="1963" spans="10:10">
      <c r="J1963" s="94"/>
    </row>
    <row r="1964" spans="10:10">
      <c r="J1964" s="94"/>
    </row>
    <row r="1965" spans="10:10">
      <c r="J1965" s="94"/>
    </row>
    <row r="1966" spans="10:10">
      <c r="J1966" s="94"/>
    </row>
    <row r="1967" spans="10:10">
      <c r="J1967" s="94"/>
    </row>
    <row r="1968" spans="10:10">
      <c r="J1968" s="94"/>
    </row>
    <row r="1969" spans="10:10">
      <c r="J1969" s="94"/>
    </row>
    <row r="1970" spans="10:10">
      <c r="J1970" s="94"/>
    </row>
    <row r="1971" spans="10:10">
      <c r="J1971" s="94"/>
    </row>
    <row r="1972" spans="10:10">
      <c r="J1972" s="94"/>
    </row>
    <row r="1973" spans="10:10">
      <c r="J1973" s="94"/>
    </row>
    <row r="1974" spans="10:10">
      <c r="J1974" s="94"/>
    </row>
    <row r="1975" spans="10:10">
      <c r="J1975" s="94"/>
    </row>
    <row r="1976" spans="10:10">
      <c r="J1976" s="94"/>
    </row>
    <row r="1977" spans="10:10">
      <c r="J1977" s="94"/>
    </row>
    <row r="1978" spans="10:10">
      <c r="J1978" s="94"/>
    </row>
    <row r="1979" spans="10:10">
      <c r="J1979" s="94"/>
    </row>
    <row r="1980" spans="10:10">
      <c r="J1980" s="94"/>
    </row>
    <row r="1981" spans="10:10">
      <c r="J1981" s="94"/>
    </row>
    <row r="1982" spans="10:10">
      <c r="J1982" s="94"/>
    </row>
    <row r="1983" spans="10:10">
      <c r="J1983" s="94"/>
    </row>
    <row r="1984" spans="10:10">
      <c r="J1984" s="94"/>
    </row>
    <row r="1985" spans="10:10">
      <c r="J1985" s="94"/>
    </row>
    <row r="1986" spans="10:10">
      <c r="J1986" s="94"/>
    </row>
    <row r="1987" spans="10:10">
      <c r="J1987" s="94"/>
    </row>
    <row r="1988" spans="10:10">
      <c r="J1988" s="94"/>
    </row>
    <row r="1989" spans="10:10">
      <c r="J1989" s="94"/>
    </row>
    <row r="1990" spans="10:10">
      <c r="J1990" s="94"/>
    </row>
    <row r="1991" spans="10:10">
      <c r="J1991" s="94"/>
    </row>
    <row r="1992" spans="10:10">
      <c r="J1992" s="94"/>
    </row>
    <row r="1993" spans="10:10">
      <c r="J1993" s="94"/>
    </row>
    <row r="1994" spans="10:10">
      <c r="J1994" s="94"/>
    </row>
    <row r="1995" spans="10:10">
      <c r="J1995" s="94"/>
    </row>
    <row r="1996" spans="10:10">
      <c r="J1996" s="94"/>
    </row>
    <row r="1997" spans="10:10">
      <c r="J1997" s="94"/>
    </row>
    <row r="1998" spans="10:10">
      <c r="J1998" s="94"/>
    </row>
    <row r="1999" spans="10:10">
      <c r="J1999" s="94"/>
    </row>
    <row r="2000" spans="10:10">
      <c r="J2000" s="94"/>
    </row>
    <row r="2001" spans="10:10">
      <c r="J2001" s="94"/>
    </row>
    <row r="2002" spans="10:10">
      <c r="J2002" s="94"/>
    </row>
    <row r="2003" spans="10:10">
      <c r="J2003" s="94"/>
    </row>
    <row r="2004" spans="10:10">
      <c r="J2004" s="94"/>
    </row>
    <row r="2005" spans="10:10">
      <c r="J2005" s="94"/>
    </row>
    <row r="2006" spans="10:10">
      <c r="J2006" s="94"/>
    </row>
    <row r="2007" spans="10:10">
      <c r="J2007" s="94"/>
    </row>
    <row r="2008" spans="10:10">
      <c r="J2008" s="94"/>
    </row>
    <row r="2009" spans="10:10">
      <c r="J2009" s="94"/>
    </row>
    <row r="2010" spans="10:10">
      <c r="J2010" s="94"/>
    </row>
    <row r="2011" spans="10:10">
      <c r="J2011" s="94"/>
    </row>
    <row r="2012" spans="10:10">
      <c r="J2012" s="94"/>
    </row>
    <row r="2013" spans="10:10">
      <c r="J2013" s="94"/>
    </row>
    <row r="2014" spans="10:10">
      <c r="J2014" s="94"/>
    </row>
    <row r="2015" spans="10:10">
      <c r="J2015" s="94"/>
    </row>
    <row r="2016" spans="10:10">
      <c r="J2016" s="94"/>
    </row>
    <row r="2017" spans="10:10">
      <c r="J2017" s="94"/>
    </row>
    <row r="2018" spans="10:10">
      <c r="J2018" s="94"/>
    </row>
    <row r="2019" spans="10:10">
      <c r="J2019" s="94"/>
    </row>
    <row r="2020" spans="10:10">
      <c r="J2020" s="94"/>
    </row>
    <row r="2021" spans="10:10">
      <c r="J2021" s="94"/>
    </row>
    <row r="2022" spans="10:10">
      <c r="J2022" s="94"/>
    </row>
    <row r="2023" spans="10:10">
      <c r="J2023" s="94"/>
    </row>
    <row r="2024" spans="10:10">
      <c r="J2024" s="94"/>
    </row>
    <row r="2025" spans="10:10">
      <c r="J2025" s="94"/>
    </row>
    <row r="2026" spans="10:10">
      <c r="J2026" s="94"/>
    </row>
    <row r="2027" spans="10:10">
      <c r="J2027" s="94"/>
    </row>
    <row r="2028" spans="10:10">
      <c r="J2028" s="94"/>
    </row>
    <row r="2029" spans="10:10">
      <c r="J2029" s="94"/>
    </row>
    <row r="2030" spans="10:10">
      <c r="J2030" s="94"/>
    </row>
    <row r="2031" spans="10:10">
      <c r="J2031" s="94"/>
    </row>
    <row r="2032" spans="10:10">
      <c r="J2032" s="94"/>
    </row>
    <row r="2033" spans="10:10">
      <c r="J2033" s="94"/>
    </row>
    <row r="2034" spans="10:10">
      <c r="J2034" s="94"/>
    </row>
    <row r="2035" spans="10:10">
      <c r="J2035" s="94"/>
    </row>
    <row r="2036" spans="10:10">
      <c r="J2036" s="94"/>
    </row>
    <row r="2037" spans="10:10">
      <c r="J2037" s="94"/>
    </row>
    <row r="2038" spans="10:10">
      <c r="J2038" s="94"/>
    </row>
    <row r="2039" spans="10:10">
      <c r="J2039" s="94"/>
    </row>
    <row r="2040" spans="10:10">
      <c r="J2040" s="94"/>
    </row>
    <row r="2041" spans="10:10">
      <c r="J2041" s="94"/>
    </row>
    <row r="2042" spans="10:10">
      <c r="J2042" s="94"/>
    </row>
    <row r="2043" spans="10:10">
      <c r="J2043" s="94"/>
    </row>
    <row r="2044" spans="10:10">
      <c r="J2044" s="94"/>
    </row>
    <row r="2045" spans="10:10">
      <c r="J2045" s="94"/>
    </row>
    <row r="2046" spans="10:10">
      <c r="J2046" s="94"/>
    </row>
    <row r="2047" spans="10:10">
      <c r="J2047" s="94"/>
    </row>
    <row r="2048" spans="10:10">
      <c r="J2048" s="94"/>
    </row>
    <row r="2049" spans="10:10">
      <c r="J2049" s="94"/>
    </row>
    <row r="2050" spans="10:10">
      <c r="J2050" s="94"/>
    </row>
    <row r="2051" spans="10:10">
      <c r="J2051" s="94"/>
    </row>
    <row r="2052" spans="10:10">
      <c r="J2052" s="94"/>
    </row>
    <row r="2053" spans="10:10">
      <c r="J2053" s="94"/>
    </row>
    <row r="2054" spans="10:10">
      <c r="J2054" s="94"/>
    </row>
    <row r="2055" spans="10:10">
      <c r="J2055" s="94"/>
    </row>
    <row r="2056" spans="10:10">
      <c r="J2056" s="94"/>
    </row>
    <row r="2057" spans="10:10">
      <c r="J2057" s="94"/>
    </row>
    <row r="2058" spans="10:10">
      <c r="J2058" s="94"/>
    </row>
    <row r="2059" spans="10:10">
      <c r="J2059" s="94"/>
    </row>
    <row r="2060" spans="10:10">
      <c r="J2060" s="94"/>
    </row>
    <row r="2061" spans="10:10">
      <c r="J2061" s="94"/>
    </row>
    <row r="2062" spans="10:10">
      <c r="J2062" s="94"/>
    </row>
    <row r="2063" spans="10:10">
      <c r="J2063" s="94"/>
    </row>
    <row r="2064" spans="10:10">
      <c r="J2064" s="94"/>
    </row>
    <row r="2065" spans="10:10">
      <c r="J2065" s="94"/>
    </row>
    <row r="2066" spans="10:10">
      <c r="J2066" s="94"/>
    </row>
    <row r="2067" spans="10:10">
      <c r="J2067" s="94"/>
    </row>
    <row r="2068" spans="10:10">
      <c r="J2068" s="94"/>
    </row>
    <row r="2069" spans="10:10">
      <c r="J2069" s="94"/>
    </row>
    <row r="2070" spans="10:10">
      <c r="J2070" s="94"/>
    </row>
    <row r="2071" spans="10:10">
      <c r="J2071" s="94"/>
    </row>
    <row r="2072" spans="10:10">
      <c r="J2072" s="94"/>
    </row>
    <row r="2073" spans="10:10">
      <c r="J2073" s="94"/>
    </row>
    <row r="2074" spans="10:10">
      <c r="J2074" s="94"/>
    </row>
    <row r="2075" spans="10:10">
      <c r="J2075" s="94"/>
    </row>
    <row r="2076" spans="10:10">
      <c r="J2076" s="94"/>
    </row>
    <row r="2077" spans="10:10">
      <c r="J2077" s="94"/>
    </row>
    <row r="2078" spans="10:10">
      <c r="J2078" s="94"/>
    </row>
    <row r="2079" spans="10:10">
      <c r="J2079" s="94"/>
    </row>
    <row r="2080" spans="10:10">
      <c r="J2080" s="94"/>
    </row>
    <row r="2081" spans="10:10">
      <c r="J2081" s="94"/>
    </row>
    <row r="2082" spans="10:10">
      <c r="J2082" s="94"/>
    </row>
    <row r="2083" spans="10:10">
      <c r="J2083" s="94"/>
    </row>
    <row r="2084" spans="10:10">
      <c r="J2084" s="94"/>
    </row>
    <row r="2085" spans="10:10">
      <c r="J2085" s="94"/>
    </row>
    <row r="2086" spans="10:10">
      <c r="J2086" s="94"/>
    </row>
    <row r="2087" spans="10:10">
      <c r="J2087" s="94"/>
    </row>
    <row r="2088" spans="10:10">
      <c r="J2088" s="94"/>
    </row>
    <row r="2089" spans="10:10">
      <c r="J2089" s="94"/>
    </row>
    <row r="2090" spans="10:10">
      <c r="J2090" s="94"/>
    </row>
    <row r="2091" spans="10:10">
      <c r="J2091" s="94"/>
    </row>
    <row r="2092" spans="10:10">
      <c r="J2092" s="94"/>
    </row>
    <row r="2093" spans="10:10">
      <c r="J2093" s="94"/>
    </row>
    <row r="2094" spans="10:10">
      <c r="J2094" s="94"/>
    </row>
    <row r="2095" spans="10:10">
      <c r="J2095" s="94"/>
    </row>
    <row r="2096" spans="10:10">
      <c r="J2096" s="94"/>
    </row>
    <row r="2097" spans="10:10">
      <c r="J2097" s="94"/>
    </row>
    <row r="2098" spans="10:10">
      <c r="J2098" s="94"/>
    </row>
    <row r="2099" spans="10:10">
      <c r="J2099" s="94"/>
    </row>
    <row r="2100" spans="10:10">
      <c r="J2100" s="94"/>
    </row>
    <row r="2101" spans="10:10">
      <c r="J2101" s="94"/>
    </row>
    <row r="2102" spans="10:10">
      <c r="J2102" s="94"/>
    </row>
    <row r="2103" spans="10:10">
      <c r="J2103" s="94"/>
    </row>
    <row r="2104" spans="10:10">
      <c r="J2104" s="94"/>
    </row>
    <row r="2105" spans="10:10">
      <c r="J2105" s="94"/>
    </row>
    <row r="2106" spans="10:10">
      <c r="J2106" s="94"/>
    </row>
    <row r="2107" spans="10:10">
      <c r="J2107" s="94"/>
    </row>
    <row r="2108" spans="10:10">
      <c r="J2108" s="94"/>
    </row>
    <row r="2109" spans="10:10">
      <c r="J2109" s="94"/>
    </row>
    <row r="2110" spans="10:10">
      <c r="J2110" s="94"/>
    </row>
    <row r="2111" spans="10:10">
      <c r="J2111" s="94"/>
    </row>
    <row r="2112" spans="10:10">
      <c r="J2112" s="94"/>
    </row>
    <row r="2113" spans="10:10">
      <c r="J2113" s="94"/>
    </row>
    <row r="2114" spans="10:10">
      <c r="J2114" s="94"/>
    </row>
    <row r="2115" spans="10:10">
      <c r="J2115" s="94"/>
    </row>
    <row r="2116" spans="10:10">
      <c r="J2116" s="94"/>
    </row>
    <row r="2117" spans="10:10">
      <c r="J2117" s="94"/>
    </row>
    <row r="2118" spans="10:10">
      <c r="J2118" s="94"/>
    </row>
    <row r="2119" spans="10:10">
      <c r="J2119" s="94"/>
    </row>
    <row r="2120" spans="10:10">
      <c r="J2120" s="94"/>
    </row>
    <row r="2121" spans="10:10">
      <c r="J2121" s="94"/>
    </row>
    <row r="2122" spans="10:10">
      <c r="J2122" s="94"/>
    </row>
    <row r="2123" spans="10:10">
      <c r="J2123" s="94"/>
    </row>
    <row r="2124" spans="10:10">
      <c r="J2124" s="94"/>
    </row>
    <row r="2125" spans="10:10">
      <c r="J2125" s="94"/>
    </row>
    <row r="2126" spans="10:10">
      <c r="J2126" s="94"/>
    </row>
    <row r="2127" spans="10:10">
      <c r="J2127" s="94"/>
    </row>
    <row r="2128" spans="10:10">
      <c r="J2128" s="94"/>
    </row>
    <row r="2129" spans="10:10">
      <c r="J2129" s="94"/>
    </row>
    <row r="2130" spans="10:10">
      <c r="J2130" s="94"/>
    </row>
    <row r="2131" spans="10:10">
      <c r="J2131" s="94"/>
    </row>
    <row r="2132" spans="10:10">
      <c r="J2132" s="94"/>
    </row>
    <row r="2133" spans="10:10">
      <c r="J2133" s="94"/>
    </row>
    <row r="2134" spans="10:10">
      <c r="J2134" s="94"/>
    </row>
    <row r="2135" spans="10:10">
      <c r="J2135" s="94"/>
    </row>
    <row r="2136" spans="10:10">
      <c r="J2136" s="94"/>
    </row>
    <row r="2137" spans="10:10">
      <c r="J2137" s="94"/>
    </row>
    <row r="2138" spans="10:10">
      <c r="J2138" s="94"/>
    </row>
    <row r="2139" spans="10:10">
      <c r="J2139" s="94"/>
    </row>
    <row r="2140" spans="10:10">
      <c r="J2140" s="94"/>
    </row>
    <row r="2141" spans="10:10">
      <c r="J2141" s="94"/>
    </row>
    <row r="2142" spans="10:10">
      <c r="J2142" s="94"/>
    </row>
    <row r="2143" spans="10:10">
      <c r="J2143" s="94"/>
    </row>
    <row r="2144" spans="10:10">
      <c r="J2144" s="94"/>
    </row>
    <row r="2145" spans="10:10">
      <c r="J2145" s="94"/>
    </row>
    <row r="2146" spans="10:10">
      <c r="J2146" s="94"/>
    </row>
    <row r="2147" spans="10:10">
      <c r="J2147" s="94"/>
    </row>
    <row r="2148" spans="10:10">
      <c r="J2148" s="94"/>
    </row>
    <row r="2149" spans="10:10">
      <c r="J2149" s="94"/>
    </row>
    <row r="2150" spans="10:10">
      <c r="J2150" s="94"/>
    </row>
    <row r="2151" spans="10:10">
      <c r="J2151" s="94"/>
    </row>
    <row r="2152" spans="10:10">
      <c r="J2152" s="94"/>
    </row>
    <row r="2153" spans="10:10">
      <c r="J2153" s="94"/>
    </row>
    <row r="2154" spans="10:10">
      <c r="J2154" s="94"/>
    </row>
    <row r="2155" spans="10:10">
      <c r="J2155" s="94"/>
    </row>
    <row r="2156" spans="10:10">
      <c r="J2156" s="94"/>
    </row>
    <row r="2157" spans="10:10">
      <c r="J2157" s="94"/>
    </row>
    <row r="2158" spans="10:10">
      <c r="J2158" s="94"/>
    </row>
    <row r="2159" spans="10:10">
      <c r="J2159" s="94"/>
    </row>
    <row r="2160" spans="10:10">
      <c r="J2160" s="94"/>
    </row>
    <row r="2161" spans="10:10">
      <c r="J2161" s="94"/>
    </row>
    <row r="2162" spans="10:10">
      <c r="J2162" s="94"/>
    </row>
    <row r="2163" spans="10:10">
      <c r="J2163" s="94"/>
    </row>
    <row r="2164" spans="10:10">
      <c r="J2164" s="94"/>
    </row>
    <row r="2165" spans="10:10">
      <c r="J2165" s="94"/>
    </row>
    <row r="2166" spans="10:10">
      <c r="J2166" s="94"/>
    </row>
    <row r="2167" spans="10:10">
      <c r="J2167" s="94"/>
    </row>
    <row r="2168" spans="10:10">
      <c r="J2168" s="94"/>
    </row>
    <row r="2169" spans="10:10">
      <c r="J2169" s="94"/>
    </row>
    <row r="2170" spans="10:10">
      <c r="J2170" s="94"/>
    </row>
    <row r="2171" spans="10:10">
      <c r="J2171" s="94"/>
    </row>
    <row r="2172" spans="10:10">
      <c r="J2172" s="94"/>
    </row>
    <row r="2173" spans="10:10">
      <c r="J2173" s="94"/>
    </row>
    <row r="2174" spans="10:10">
      <c r="J2174" s="94"/>
    </row>
    <row r="2175" spans="10:10">
      <c r="J2175" s="94"/>
    </row>
    <row r="2176" spans="10:10">
      <c r="J2176" s="94"/>
    </row>
    <row r="2177" spans="10:10">
      <c r="J2177" s="94"/>
    </row>
    <row r="2178" spans="10:10">
      <c r="J2178" s="94"/>
    </row>
    <row r="2179" spans="10:10">
      <c r="J2179" s="94"/>
    </row>
    <row r="2180" spans="10:10">
      <c r="J2180" s="94"/>
    </row>
    <row r="2181" spans="10:10">
      <c r="J2181" s="94"/>
    </row>
    <row r="2182" spans="10:10">
      <c r="J2182" s="94"/>
    </row>
    <row r="2183" spans="10:10">
      <c r="J2183" s="94"/>
    </row>
    <row r="2184" spans="10:10">
      <c r="J2184" s="94"/>
    </row>
    <row r="2185" spans="10:10">
      <c r="J2185" s="94"/>
    </row>
    <row r="2186" spans="10:10">
      <c r="J2186" s="94"/>
    </row>
    <row r="2187" spans="10:10">
      <c r="J2187" s="94"/>
    </row>
    <row r="2188" spans="10:10">
      <c r="J2188" s="94"/>
    </row>
    <row r="2189" spans="10:10">
      <c r="J2189" s="94"/>
    </row>
    <row r="2190" spans="10:10">
      <c r="J2190" s="94"/>
    </row>
    <row r="2191" spans="10:10">
      <c r="J2191" s="94"/>
    </row>
    <row r="2192" spans="10:10">
      <c r="J2192" s="94"/>
    </row>
    <row r="2193" spans="10:10">
      <c r="J2193" s="94"/>
    </row>
    <row r="2194" spans="10:10">
      <c r="J2194" s="94"/>
    </row>
    <row r="2195" spans="10:10">
      <c r="J2195" s="94"/>
    </row>
    <row r="2196" spans="10:10">
      <c r="J2196" s="94"/>
    </row>
    <row r="2197" spans="10:10">
      <c r="J2197" s="94"/>
    </row>
    <row r="2198" spans="10:10">
      <c r="J2198" s="94"/>
    </row>
    <row r="2199" spans="10:10">
      <c r="J2199" s="94"/>
    </row>
    <row r="2200" spans="10:10">
      <c r="J2200" s="94"/>
    </row>
    <row r="2201" spans="10:10">
      <c r="J2201" s="94"/>
    </row>
    <row r="2202" spans="10:10">
      <c r="J2202" s="94"/>
    </row>
    <row r="2203" spans="10:10">
      <c r="J2203" s="94"/>
    </row>
    <row r="2204" spans="10:10">
      <c r="J2204" s="94"/>
    </row>
    <row r="2205" spans="10:10">
      <c r="J2205" s="94"/>
    </row>
    <row r="2206" spans="10:10">
      <c r="J2206" s="94"/>
    </row>
    <row r="2207" spans="10:10">
      <c r="J2207" s="94"/>
    </row>
    <row r="2208" spans="10:10">
      <c r="J2208" s="94"/>
    </row>
    <row r="2209" spans="10:10">
      <c r="J2209" s="94"/>
    </row>
    <row r="2210" spans="10:10">
      <c r="J2210" s="94"/>
    </row>
    <row r="2211" spans="10:10">
      <c r="J2211" s="94"/>
    </row>
    <row r="2212" spans="10:10">
      <c r="J2212" s="94"/>
    </row>
    <row r="2213" spans="10:10">
      <c r="J2213" s="94"/>
    </row>
    <row r="2214" spans="10:10">
      <c r="J2214" s="94"/>
    </row>
    <row r="2215" spans="10:10">
      <c r="J2215" s="94"/>
    </row>
    <row r="2216" spans="10:10">
      <c r="J2216" s="94"/>
    </row>
    <row r="2217" spans="10:10">
      <c r="J2217" s="94"/>
    </row>
    <row r="2218" spans="10:10">
      <c r="J2218" s="94"/>
    </row>
    <row r="2219" spans="10:10">
      <c r="J2219" s="94"/>
    </row>
    <row r="2220" spans="10:10">
      <c r="J2220" s="94"/>
    </row>
    <row r="2221" spans="10:10">
      <c r="J2221" s="94"/>
    </row>
    <row r="2222" spans="10:10">
      <c r="J2222" s="94"/>
    </row>
    <row r="2223" spans="10:10">
      <c r="J2223" s="94"/>
    </row>
    <row r="2224" spans="10:10">
      <c r="J2224" s="94"/>
    </row>
    <row r="2225" spans="10:10">
      <c r="J2225" s="94"/>
    </row>
    <row r="2226" spans="10:10">
      <c r="J2226" s="94"/>
    </row>
    <row r="2227" spans="10:10">
      <c r="J2227" s="94"/>
    </row>
    <row r="2228" spans="10:10">
      <c r="J2228" s="94"/>
    </row>
    <row r="2229" spans="10:10">
      <c r="J2229" s="94"/>
    </row>
    <row r="2230" spans="10:10">
      <c r="J2230" s="94"/>
    </row>
    <row r="2231" spans="10:10">
      <c r="J2231" s="94"/>
    </row>
    <row r="2232" spans="10:10">
      <c r="J2232" s="94"/>
    </row>
    <row r="2233" spans="10:10">
      <c r="J2233" s="94"/>
    </row>
    <row r="2234" spans="10:10">
      <c r="J2234" s="94"/>
    </row>
    <row r="2235" spans="10:10">
      <c r="J2235" s="94"/>
    </row>
    <row r="2236" spans="10:10">
      <c r="J2236" s="94"/>
    </row>
    <row r="2237" spans="10:10">
      <c r="J2237" s="94"/>
    </row>
    <row r="2238" spans="10:10">
      <c r="J2238" s="94"/>
    </row>
    <row r="2239" spans="10:10">
      <c r="J2239" s="94"/>
    </row>
    <row r="2240" spans="10:10">
      <c r="J2240" s="94"/>
    </row>
    <row r="2241" spans="10:10">
      <c r="J2241" s="94"/>
    </row>
    <row r="2242" spans="10:10">
      <c r="J2242" s="94"/>
    </row>
    <row r="2243" spans="10:10">
      <c r="J2243" s="94"/>
    </row>
    <row r="2244" spans="10:10">
      <c r="J2244" s="94"/>
    </row>
    <row r="2245" spans="10:10">
      <c r="J2245" s="94"/>
    </row>
    <row r="2246" spans="10:10">
      <c r="J2246" s="94"/>
    </row>
    <row r="2247" spans="10:10">
      <c r="J2247" s="94"/>
    </row>
    <row r="2248" spans="10:10">
      <c r="J2248" s="94"/>
    </row>
    <row r="2249" spans="10:10">
      <c r="J2249" s="94"/>
    </row>
    <row r="2250" spans="10:10">
      <c r="J2250" s="94"/>
    </row>
    <row r="2251" spans="10:10">
      <c r="J2251" s="94"/>
    </row>
    <row r="2252" spans="10:10">
      <c r="J2252" s="94"/>
    </row>
    <row r="2253" spans="10:10">
      <c r="J2253" s="94"/>
    </row>
    <row r="2254" spans="10:10">
      <c r="J2254" s="94"/>
    </row>
    <row r="2255" spans="10:10">
      <c r="J2255" s="94"/>
    </row>
    <row r="2256" spans="10:10">
      <c r="J2256" s="94"/>
    </row>
    <row r="2257" spans="10:10">
      <c r="J2257" s="94"/>
    </row>
    <row r="2258" spans="10:10">
      <c r="J2258" s="94"/>
    </row>
    <row r="2259" spans="10:10">
      <c r="J2259" s="94"/>
    </row>
    <row r="2260" spans="10:10">
      <c r="J2260" s="94"/>
    </row>
    <row r="2261" spans="10:10">
      <c r="J2261" s="94"/>
    </row>
    <row r="2262" spans="10:10">
      <c r="J2262" s="94"/>
    </row>
    <row r="2263" spans="10:10">
      <c r="J2263" s="94"/>
    </row>
    <row r="2264" spans="10:10">
      <c r="J2264" s="94"/>
    </row>
    <row r="2265" spans="10:10">
      <c r="J2265" s="94"/>
    </row>
    <row r="2266" spans="10:10">
      <c r="J2266" s="94"/>
    </row>
    <row r="2267" spans="10:10">
      <c r="J2267" s="94"/>
    </row>
    <row r="2268" spans="10:10">
      <c r="J2268" s="94"/>
    </row>
    <row r="2269" spans="10:10">
      <c r="J2269" s="94"/>
    </row>
    <row r="2270" spans="10:10">
      <c r="J2270" s="94"/>
    </row>
    <row r="2271" spans="10:10">
      <c r="J2271" s="94"/>
    </row>
    <row r="2272" spans="10:10">
      <c r="J2272" s="94"/>
    </row>
    <row r="2273" spans="10:10">
      <c r="J2273" s="94"/>
    </row>
    <row r="2274" spans="10:10">
      <c r="J2274" s="94"/>
    </row>
    <row r="2275" spans="10:10">
      <c r="J2275" s="94"/>
    </row>
    <row r="2276" spans="10:10">
      <c r="J2276" s="94"/>
    </row>
    <row r="2277" spans="10:10">
      <c r="J2277" s="94"/>
    </row>
    <row r="2278" spans="10:10">
      <c r="J2278" s="94"/>
    </row>
    <row r="2279" spans="10:10">
      <c r="J2279" s="94"/>
    </row>
    <row r="2280" spans="10:10">
      <c r="J2280" s="94"/>
    </row>
    <row r="2281" spans="10:10">
      <c r="J2281" s="94"/>
    </row>
    <row r="2282" spans="10:10">
      <c r="J2282" s="94"/>
    </row>
    <row r="2283" spans="10:10">
      <c r="J2283" s="94"/>
    </row>
    <row r="2284" spans="10:10">
      <c r="J2284" s="94"/>
    </row>
    <row r="2285" spans="10:10">
      <c r="J2285" s="94"/>
    </row>
    <row r="2286" spans="10:10">
      <c r="J2286" s="94"/>
    </row>
    <row r="2287" spans="10:10">
      <c r="J2287" s="94"/>
    </row>
    <row r="2288" spans="10:10">
      <c r="J2288" s="94"/>
    </row>
    <row r="2289" spans="10:10">
      <c r="J2289" s="94"/>
    </row>
    <row r="2290" spans="10:10">
      <c r="J2290" s="94"/>
    </row>
    <row r="2291" spans="10:10">
      <c r="J2291" s="94"/>
    </row>
    <row r="2292" spans="10:10">
      <c r="J2292" s="94"/>
    </row>
    <row r="2293" spans="10:10">
      <c r="J2293" s="94"/>
    </row>
    <row r="2294" spans="10:10">
      <c r="J2294" s="94"/>
    </row>
    <row r="2295" spans="10:10">
      <c r="J2295" s="94"/>
    </row>
    <row r="2296" spans="10:10">
      <c r="J2296" s="94"/>
    </row>
    <row r="2297" spans="10:10">
      <c r="J2297" s="94"/>
    </row>
    <row r="2298" spans="10:10">
      <c r="J2298" s="94"/>
    </row>
    <row r="2299" spans="10:10">
      <c r="J2299" s="94"/>
    </row>
    <row r="2300" spans="10:10">
      <c r="J2300" s="94"/>
    </row>
    <row r="2301" spans="10:10">
      <c r="J2301" s="94"/>
    </row>
    <row r="2302" spans="10:10">
      <c r="J2302" s="94"/>
    </row>
    <row r="2303" spans="10:10">
      <c r="J2303" s="94"/>
    </row>
    <row r="2304" spans="10:10">
      <c r="J2304" s="94"/>
    </row>
    <row r="2305" spans="10:10">
      <c r="J2305" s="94"/>
    </row>
    <row r="2306" spans="10:10">
      <c r="J2306" s="94"/>
    </row>
    <row r="2307" spans="10:10">
      <c r="J2307" s="94"/>
    </row>
    <row r="2308" spans="10:10">
      <c r="J2308" s="94"/>
    </row>
    <row r="2309" spans="10:10">
      <c r="J2309" s="94"/>
    </row>
    <row r="2310" spans="10:10">
      <c r="J2310" s="94"/>
    </row>
    <row r="2311" spans="10:10">
      <c r="J2311" s="94"/>
    </row>
    <row r="2312" spans="10:10">
      <c r="J2312" s="94"/>
    </row>
    <row r="2313" spans="10:10">
      <c r="J2313" s="94"/>
    </row>
    <row r="2314" spans="10:10">
      <c r="J2314" s="94"/>
    </row>
    <row r="2315" spans="10:10">
      <c r="J2315" s="94"/>
    </row>
    <row r="2316" spans="10:10">
      <c r="J2316" s="94"/>
    </row>
    <row r="2317" spans="10:10">
      <c r="J2317" s="94"/>
    </row>
    <row r="2318" spans="10:10">
      <c r="J2318" s="94"/>
    </row>
    <row r="2319" spans="10:10">
      <c r="J2319" s="94"/>
    </row>
    <row r="2320" spans="10:10">
      <c r="J2320" s="94"/>
    </row>
    <row r="2321" spans="10:10">
      <c r="J2321" s="94"/>
    </row>
    <row r="2322" spans="10:10">
      <c r="J2322" s="94"/>
    </row>
    <row r="2323" spans="10:10">
      <c r="J2323" s="94"/>
    </row>
    <row r="2324" spans="10:10">
      <c r="J2324" s="94"/>
    </row>
    <row r="2325" spans="10:10">
      <c r="J2325" s="94"/>
    </row>
    <row r="2326" spans="10:10">
      <c r="J2326" s="94"/>
    </row>
    <row r="2327" spans="10:10">
      <c r="J2327" s="94"/>
    </row>
    <row r="2328" spans="10:10">
      <c r="J2328" s="94"/>
    </row>
    <row r="2329" spans="10:10">
      <c r="J2329" s="94"/>
    </row>
    <row r="2330" spans="10:10">
      <c r="J2330" s="94"/>
    </row>
    <row r="2331" spans="10:10">
      <c r="J2331" s="94"/>
    </row>
    <row r="2332" spans="10:10">
      <c r="J2332" s="94"/>
    </row>
    <row r="2333" spans="10:10">
      <c r="J2333" s="94"/>
    </row>
    <row r="2334" spans="10:10">
      <c r="J2334" s="94"/>
    </row>
    <row r="2335" spans="10:10">
      <c r="J2335" s="94"/>
    </row>
    <row r="2336" spans="10:10">
      <c r="J2336" s="94"/>
    </row>
    <row r="2337" spans="10:10">
      <c r="J2337" s="94"/>
    </row>
    <row r="2338" spans="10:10">
      <c r="J2338" s="94"/>
    </row>
    <row r="2339" spans="10:10">
      <c r="J2339" s="94"/>
    </row>
    <row r="2340" spans="10:10">
      <c r="J2340" s="94"/>
    </row>
    <row r="2341" spans="10:10">
      <c r="J2341" s="94"/>
    </row>
    <row r="2342" spans="10:10">
      <c r="J2342" s="94"/>
    </row>
    <row r="2343" spans="10:10">
      <c r="J2343" s="94"/>
    </row>
    <row r="2344" spans="10:10">
      <c r="J2344" s="94"/>
    </row>
    <row r="2345" spans="10:10">
      <c r="J2345" s="94"/>
    </row>
    <row r="2346" spans="10:10">
      <c r="J2346" s="94"/>
    </row>
    <row r="2347" spans="10:10">
      <c r="J2347" s="94"/>
    </row>
    <row r="2348" spans="10:10">
      <c r="J2348" s="94"/>
    </row>
    <row r="2349" spans="10:10">
      <c r="J2349" s="94"/>
    </row>
    <row r="2350" spans="10:10">
      <c r="J2350" s="94"/>
    </row>
    <row r="2351" spans="10:10">
      <c r="J2351" s="94"/>
    </row>
    <row r="2352" spans="10:10">
      <c r="J2352" s="94"/>
    </row>
    <row r="2353" spans="10:10">
      <c r="J2353" s="94"/>
    </row>
    <row r="2354" spans="10:10">
      <c r="J2354" s="94"/>
    </row>
    <row r="2355" spans="10:10">
      <c r="J2355" s="94"/>
    </row>
    <row r="2356" spans="10:10">
      <c r="J2356" s="94"/>
    </row>
    <row r="2357" spans="10:10">
      <c r="J2357" s="94"/>
    </row>
    <row r="2358" spans="10:10">
      <c r="J2358" s="94"/>
    </row>
    <row r="2359" spans="10:10">
      <c r="J2359" s="94"/>
    </row>
    <row r="2360" spans="10:10">
      <c r="J2360" s="94"/>
    </row>
    <row r="2361" spans="10:10">
      <c r="J2361" s="94"/>
    </row>
    <row r="2362" spans="10:10">
      <c r="J2362" s="94"/>
    </row>
    <row r="2363" spans="10:10">
      <c r="J2363" s="94"/>
    </row>
    <row r="2364" spans="10:10">
      <c r="J2364" s="94"/>
    </row>
    <row r="2365" spans="10:10">
      <c r="J2365" s="94"/>
    </row>
    <row r="2366" spans="10:10">
      <c r="J2366" s="94"/>
    </row>
    <row r="2367" spans="10:10">
      <c r="J2367" s="94"/>
    </row>
    <row r="2368" spans="10:10">
      <c r="J2368" s="94"/>
    </row>
    <row r="2369" spans="10:10">
      <c r="J2369" s="94"/>
    </row>
    <row r="2370" spans="10:10">
      <c r="J2370" s="94"/>
    </row>
    <row r="2371" spans="10:10">
      <c r="J2371" s="94"/>
    </row>
    <row r="2372" spans="10:10">
      <c r="J2372" s="94"/>
    </row>
    <row r="2373" spans="10:10">
      <c r="J2373" s="94"/>
    </row>
    <row r="2374" spans="10:10">
      <c r="J2374" s="94"/>
    </row>
    <row r="2375" spans="10:10">
      <c r="J2375" s="94"/>
    </row>
    <row r="2376" spans="10:10">
      <c r="J2376" s="94"/>
    </row>
    <row r="2377" spans="10:10">
      <c r="J2377" s="94"/>
    </row>
    <row r="2378" spans="10:10">
      <c r="J2378" s="94"/>
    </row>
    <row r="2379" spans="10:10">
      <c r="J2379" s="94"/>
    </row>
    <row r="2380" spans="10:10">
      <c r="J2380" s="94"/>
    </row>
    <row r="2381" spans="10:10">
      <c r="J2381" s="94"/>
    </row>
    <row r="2382" spans="10:10">
      <c r="J2382" s="94"/>
    </row>
    <row r="2383" spans="10:10">
      <c r="J2383" s="94"/>
    </row>
    <row r="2384" spans="10:10">
      <c r="J2384" s="94"/>
    </row>
    <row r="2385" spans="10:10">
      <c r="J2385" s="94"/>
    </row>
    <row r="2386" spans="10:10">
      <c r="J2386" s="94"/>
    </row>
    <row r="2387" spans="10:10">
      <c r="J2387" s="94"/>
    </row>
    <row r="2388" spans="10:10">
      <c r="J2388" s="94"/>
    </row>
    <row r="2389" spans="10:10">
      <c r="J2389" s="94"/>
    </row>
    <row r="2390" spans="10:10">
      <c r="J2390" s="94"/>
    </row>
    <row r="2391" spans="10:10">
      <c r="J2391" s="94"/>
    </row>
    <row r="2392" spans="10:10">
      <c r="J2392" s="94"/>
    </row>
    <row r="2393" spans="10:10">
      <c r="J2393" s="94"/>
    </row>
    <row r="2394" spans="10:10">
      <c r="J2394" s="94"/>
    </row>
    <row r="2395" spans="10:10">
      <c r="J2395" s="94"/>
    </row>
    <row r="2396" spans="10:10">
      <c r="J2396" s="94"/>
    </row>
    <row r="2397" spans="10:10">
      <c r="J2397" s="94"/>
    </row>
    <row r="2398" spans="10:10">
      <c r="J2398" s="94"/>
    </row>
    <row r="2399" spans="10:10">
      <c r="J2399" s="94"/>
    </row>
    <row r="2400" spans="10:10">
      <c r="J2400" s="94"/>
    </row>
    <row r="2401" spans="10:10">
      <c r="J2401" s="94"/>
    </row>
  </sheetData>
  <sheetProtection selectLockedCells="1" selectUnlockedCells="1"/>
  <customSheetViews>
    <customSheetView guid="{AAA25EFF-DD7A-41F9-AC7D-EB4FBF5641F0}" scale="85" hiddenRows="1" hiddenColumns="1">
      <pane xSplit="14" ySplit="2" topLeftCell="BL3" activePane="bottomRight" state="frozen"/>
      <selection pane="bottomRight" activeCell="CJ2" sqref="CJ2:CK2"/>
      <pageMargins left="0.51181102362204722" right="0.47244094488188981" top="0.47244094488188981" bottom="0.98425196850393704" header="0.51181102362204722" footer="0.51181102362204722"/>
      <pageSetup paperSize="9" orientation="portrait" r:id="rId1"/>
      <headerFooter alignWithMargins="0"/>
    </customSheetView>
  </customSheetViews>
  <mergeCells count="1107">
    <mergeCell ref="AE333:AG333"/>
    <mergeCell ref="AE334:AG334"/>
    <mergeCell ref="AE335:AG335"/>
    <mergeCell ref="AE336:AG336"/>
    <mergeCell ref="AE337:AG337"/>
    <mergeCell ref="AE338:AG338"/>
    <mergeCell ref="AE339:AG339"/>
    <mergeCell ref="AE340:AG340"/>
    <mergeCell ref="AE341:AG341"/>
    <mergeCell ref="AE342:AG342"/>
    <mergeCell ref="AE343:AG343"/>
    <mergeCell ref="AE2:AF2"/>
    <mergeCell ref="AE309:AG309"/>
    <mergeCell ref="AE310:AG310"/>
    <mergeCell ref="AE311:AG311"/>
    <mergeCell ref="AE312:AG312"/>
    <mergeCell ref="AE313:AG313"/>
    <mergeCell ref="AE314:AG314"/>
    <mergeCell ref="AE315:AG315"/>
    <mergeCell ref="AE316:AG316"/>
    <mergeCell ref="AE317:AG317"/>
    <mergeCell ref="AE318:AG318"/>
    <mergeCell ref="AE319:AG319"/>
    <mergeCell ref="AE320:AG320"/>
    <mergeCell ref="AE321:AG321"/>
    <mergeCell ref="AE322:AG322"/>
    <mergeCell ref="AE323:AG323"/>
    <mergeCell ref="AE324:AG324"/>
    <mergeCell ref="BC322:BE322"/>
    <mergeCell ref="BX326:BZ326"/>
    <mergeCell ref="BF342:BH342"/>
    <mergeCell ref="BR343:BT343"/>
    <mergeCell ref="BI342:BK342"/>
    <mergeCell ref="BI343:BK343"/>
    <mergeCell ref="BI339:BK339"/>
    <mergeCell ref="BF336:BH336"/>
    <mergeCell ref="BX340:BZ340"/>
    <mergeCell ref="BR338:BT338"/>
    <mergeCell ref="BR339:BT339"/>
    <mergeCell ref="BR340:BT340"/>
    <mergeCell ref="BR337:BT337"/>
    <mergeCell ref="BF341:BH341"/>
    <mergeCell ref="BR335:BT335"/>
    <mergeCell ref="BC1:BE1"/>
    <mergeCell ref="BC2:BD2"/>
    <mergeCell ref="BC309:BE309"/>
    <mergeCell ref="BC310:BE310"/>
    <mergeCell ref="BC311:BE311"/>
    <mergeCell ref="BC312:BE312"/>
    <mergeCell ref="BC342:BE342"/>
    <mergeCell ref="BC343:BE343"/>
    <mergeCell ref="BC333:BE333"/>
    <mergeCell ref="BC334:BE334"/>
    <mergeCell ref="BC335:BE335"/>
    <mergeCell ref="BX342:BZ342"/>
    <mergeCell ref="BX343:BZ343"/>
    <mergeCell ref="BC338:BE338"/>
    <mergeCell ref="BC339:BE339"/>
    <mergeCell ref="BC340:BE340"/>
    <mergeCell ref="BC341:BE341"/>
    <mergeCell ref="AW343:AY343"/>
    <mergeCell ref="AW328:AY328"/>
    <mergeCell ref="AW329:AY329"/>
    <mergeCell ref="AW330:AY330"/>
    <mergeCell ref="AW331:AY331"/>
    <mergeCell ref="AW332:AY332"/>
    <mergeCell ref="BI328:BK328"/>
    <mergeCell ref="BI329:BK329"/>
    <mergeCell ref="BI330:BK330"/>
    <mergeCell ref="BR1:BT1"/>
    <mergeCell ref="BR2:BS2"/>
    <mergeCell ref="BR309:BT309"/>
    <mergeCell ref="BR310:BT310"/>
    <mergeCell ref="BR311:BT311"/>
    <mergeCell ref="BR312:BT312"/>
    <mergeCell ref="BR313:BT313"/>
    <mergeCell ref="BR314:BT314"/>
    <mergeCell ref="BR315:BT315"/>
    <mergeCell ref="BR316:BT316"/>
    <mergeCell ref="BR317:BT317"/>
    <mergeCell ref="BR318:BT318"/>
    <mergeCell ref="BR319:BT319"/>
    <mergeCell ref="BR320:BT320"/>
    <mergeCell ref="BR321:BT321"/>
    <mergeCell ref="BR322:BT322"/>
    <mergeCell ref="BR341:BT341"/>
    <mergeCell ref="BR329:BT329"/>
    <mergeCell ref="BC313:BE313"/>
    <mergeCell ref="BC314:BE314"/>
    <mergeCell ref="BC315:BE315"/>
    <mergeCell ref="BC316:BE316"/>
    <mergeCell ref="BC317:BE317"/>
    <mergeCell ref="BR342:BT342"/>
    <mergeCell ref="AW317:AY317"/>
    <mergeCell ref="AW318:AY318"/>
    <mergeCell ref="AW319:AY319"/>
    <mergeCell ref="AW320:AY320"/>
    <mergeCell ref="AW321:AY321"/>
    <mergeCell ref="AW322:AY322"/>
    <mergeCell ref="AW323:AY323"/>
    <mergeCell ref="AT334:AV334"/>
    <mergeCell ref="AW334:AY334"/>
    <mergeCell ref="AT320:AV320"/>
    <mergeCell ref="AT321:AV321"/>
    <mergeCell ref="AT322:AV322"/>
    <mergeCell ref="AT323:AV323"/>
    <mergeCell ref="AT324:AV324"/>
    <mergeCell ref="AT317:AV317"/>
    <mergeCell ref="AT318:AV318"/>
    <mergeCell ref="AW337:AY337"/>
    <mergeCell ref="BO342:BQ342"/>
    <mergeCell ref="AW338:AY338"/>
    <mergeCell ref="AW339:AY339"/>
    <mergeCell ref="AW340:AY340"/>
    <mergeCell ref="AW341:AY341"/>
    <mergeCell ref="AW342:AY342"/>
    <mergeCell ref="BC318:BE318"/>
    <mergeCell ref="BO330:BQ330"/>
    <mergeCell ref="BL329:BN329"/>
    <mergeCell ref="BF317:BH317"/>
    <mergeCell ref="BL330:BN330"/>
    <mergeCell ref="BL332:BN332"/>
    <mergeCell ref="BI337:BK337"/>
    <mergeCell ref="BI338:BK338"/>
    <mergeCell ref="BL322:BN322"/>
    <mergeCell ref="BL324:BN324"/>
    <mergeCell ref="BL325:BN325"/>
    <mergeCell ref="BL326:BN326"/>
    <mergeCell ref="BU327:BW327"/>
    <mergeCell ref="BU328:BW328"/>
    <mergeCell ref="BX329:BZ329"/>
    <mergeCell ref="BX330:BZ330"/>
    <mergeCell ref="BX331:BZ331"/>
    <mergeCell ref="BR325:BT325"/>
    <mergeCell ref="BR326:BT326"/>
    <mergeCell ref="BR327:BT327"/>
    <mergeCell ref="BR323:BT323"/>
    <mergeCell ref="BR324:BT324"/>
    <mergeCell ref="BU336:BW336"/>
    <mergeCell ref="BR331:BT331"/>
    <mergeCell ref="BR332:BT332"/>
    <mergeCell ref="BR333:BT333"/>
    <mergeCell ref="BL336:BN336"/>
    <mergeCell ref="BU324:BW324"/>
    <mergeCell ref="BU330:BW330"/>
    <mergeCell ref="BU329:BW329"/>
    <mergeCell ref="BR334:BT334"/>
    <mergeCell ref="BX327:BZ327"/>
    <mergeCell ref="BU334:BW334"/>
    <mergeCell ref="BX332:BZ332"/>
    <mergeCell ref="BX333:BZ333"/>
    <mergeCell ref="BX334:BZ334"/>
    <mergeCell ref="BX335:BZ335"/>
    <mergeCell ref="BX336:BZ336"/>
    <mergeCell ref="BR330:BT330"/>
    <mergeCell ref="BX323:BZ323"/>
    <mergeCell ref="BI1:BK1"/>
    <mergeCell ref="BI2:BJ2"/>
    <mergeCell ref="BI309:BK309"/>
    <mergeCell ref="BI310:BK310"/>
    <mergeCell ref="BI311:BK311"/>
    <mergeCell ref="CP1:CR1"/>
    <mergeCell ref="CJ1:CL1"/>
    <mergeCell ref="CJ2:CK2"/>
    <mergeCell ref="CG309:CI309"/>
    <mergeCell ref="CG310:CI310"/>
    <mergeCell ref="BL323:BN323"/>
    <mergeCell ref="CJ315:CL315"/>
    <mergeCell ref="CP317:CR317"/>
    <mergeCell ref="CP318:CR318"/>
    <mergeCell ref="CP319:CR319"/>
    <mergeCell ref="CM2:CN2"/>
    <mergeCell ref="BI320:BK320"/>
    <mergeCell ref="CD322:CF322"/>
    <mergeCell ref="CD323:CF323"/>
    <mergeCell ref="BI323:BK323"/>
    <mergeCell ref="BO318:BQ318"/>
    <mergeCell ref="CJ309:CL309"/>
    <mergeCell ref="BL1:BN1"/>
    <mergeCell ref="BI316:BK316"/>
    <mergeCell ref="CG319:CI319"/>
    <mergeCell ref="CJ319:CL319"/>
    <mergeCell ref="BX319:BZ319"/>
    <mergeCell ref="BX320:BZ320"/>
    <mergeCell ref="BU321:BW321"/>
    <mergeCell ref="BI322:BK322"/>
    <mergeCell ref="BU318:BW318"/>
    <mergeCell ref="CJ320:CL320"/>
    <mergeCell ref="CA341:CC341"/>
    <mergeCell ref="CA339:CC339"/>
    <mergeCell ref="CG335:CI335"/>
    <mergeCell ref="CA343:CC343"/>
    <mergeCell ref="CD342:CF342"/>
    <mergeCell ref="CJ342:CL342"/>
    <mergeCell ref="CJ343:CL343"/>
    <mergeCell ref="CG325:CI325"/>
    <mergeCell ref="CA324:CC324"/>
    <mergeCell ref="CA325:CC325"/>
    <mergeCell ref="CA326:CC326"/>
    <mergeCell ref="CA327:CC327"/>
    <mergeCell ref="CG342:CI342"/>
    <mergeCell ref="CG328:CI328"/>
    <mergeCell ref="CA329:CC329"/>
    <mergeCell ref="CD330:CF330"/>
    <mergeCell ref="CA328:CC328"/>
    <mergeCell ref="CJ336:CL336"/>
    <mergeCell ref="CA342:CC342"/>
    <mergeCell ref="CG339:CI339"/>
    <mergeCell ref="CD340:CF340"/>
    <mergeCell ref="CA330:CC330"/>
    <mergeCell ref="BX341:BZ341"/>
    <mergeCell ref="CS340:CU340"/>
    <mergeCell ref="CS341:CU341"/>
    <mergeCell ref="BO343:BQ343"/>
    <mergeCell ref="CP342:CR342"/>
    <mergeCell ref="CP343:CR343"/>
    <mergeCell ref="CP340:CR340"/>
    <mergeCell ref="CP341:CR341"/>
    <mergeCell ref="CM341:CO341"/>
    <mergeCell ref="CD341:CF341"/>
    <mergeCell ref="CM342:CO342"/>
    <mergeCell ref="CM343:CO343"/>
    <mergeCell ref="CM340:CO340"/>
    <mergeCell ref="CG326:CI326"/>
    <mergeCell ref="CJ339:CL339"/>
    <mergeCell ref="CJ340:CL340"/>
    <mergeCell ref="CJ341:CL341"/>
    <mergeCell ref="CS342:CU342"/>
    <mergeCell ref="CS328:CU328"/>
    <mergeCell ref="CS335:CU335"/>
    <mergeCell ref="CS338:CU338"/>
    <mergeCell ref="CJ337:CL337"/>
    <mergeCell ref="CJ338:CL338"/>
    <mergeCell ref="CS343:CU343"/>
    <mergeCell ref="CS334:CU334"/>
    <mergeCell ref="CG340:CI340"/>
    <mergeCell ref="CG341:CI341"/>
    <mergeCell ref="CS337:CU337"/>
    <mergeCell ref="CS331:CU331"/>
    <mergeCell ref="CS336:CU336"/>
    <mergeCell ref="CG343:CI343"/>
    <mergeCell ref="BU343:BW343"/>
    <mergeCell ref="BU341:BW341"/>
    <mergeCell ref="CA340:CC340"/>
    <mergeCell ref="BO341:BQ341"/>
    <mergeCell ref="BL335:BN335"/>
    <mergeCell ref="BO336:BQ336"/>
    <mergeCell ref="BO337:BQ337"/>
    <mergeCell ref="BU342:BW342"/>
    <mergeCell ref="BR336:BT336"/>
    <mergeCell ref="CS310:CU310"/>
    <mergeCell ref="CS325:CU325"/>
    <mergeCell ref="CG337:CI337"/>
    <mergeCell ref="CG338:CI338"/>
    <mergeCell ref="CG324:CI324"/>
    <mergeCell ref="CG336:CI336"/>
    <mergeCell ref="CG334:CI334"/>
    <mergeCell ref="CG311:CI311"/>
    <mergeCell ref="CD331:CF331"/>
    <mergeCell ref="CD332:CF332"/>
    <mergeCell ref="BU332:BW332"/>
    <mergeCell ref="CA331:CC331"/>
    <mergeCell ref="BO331:BQ331"/>
    <mergeCell ref="CG331:CI331"/>
    <mergeCell ref="CA333:CC333"/>
    <mergeCell ref="CA332:CC332"/>
    <mergeCell ref="CS333:CU333"/>
    <mergeCell ref="CD333:CF333"/>
    <mergeCell ref="BR328:BT328"/>
    <mergeCell ref="BU323:BW323"/>
    <mergeCell ref="BX321:BZ321"/>
    <mergeCell ref="BX322:BZ322"/>
    <mergeCell ref="CS326:CU326"/>
    <mergeCell ref="CG330:CI330"/>
    <mergeCell ref="BF343:BH343"/>
    <mergeCell ref="BI340:BK340"/>
    <mergeCell ref="BI341:BK341"/>
    <mergeCell ref="BI332:BK332"/>
    <mergeCell ref="BI333:BK333"/>
    <mergeCell ref="BI334:BK334"/>
    <mergeCell ref="BI335:BK335"/>
    <mergeCell ref="BI336:BK336"/>
    <mergeCell ref="BI321:BK321"/>
    <mergeCell ref="BL327:BN327"/>
    <mergeCell ref="BF338:BH338"/>
    <mergeCell ref="AZ329:BB329"/>
    <mergeCell ref="AQ325:AS325"/>
    <mergeCell ref="AQ327:AS327"/>
    <mergeCell ref="CD343:CF343"/>
    <mergeCell ref="BL340:BN340"/>
    <mergeCell ref="BL341:BN341"/>
    <mergeCell ref="BL342:BN342"/>
    <mergeCell ref="BL343:BN343"/>
    <mergeCell ref="BL338:BN338"/>
    <mergeCell ref="BL339:BN339"/>
    <mergeCell ref="CD334:CF334"/>
    <mergeCell ref="BU338:BW338"/>
    <mergeCell ref="CD338:CF338"/>
    <mergeCell ref="CA335:CC335"/>
    <mergeCell ref="CA336:CC336"/>
    <mergeCell ref="CD337:CF337"/>
    <mergeCell ref="CA337:CC337"/>
    <mergeCell ref="CA338:CC338"/>
    <mergeCell ref="CD335:CF335"/>
    <mergeCell ref="BU339:BW339"/>
    <mergeCell ref="BU340:BW340"/>
    <mergeCell ref="AN342:AP342"/>
    <mergeCell ref="AN343:AP343"/>
    <mergeCell ref="AK336:AM336"/>
    <mergeCell ref="AT337:AV337"/>
    <mergeCell ref="AQ343:AS343"/>
    <mergeCell ref="AN339:AP339"/>
    <mergeCell ref="AN340:AP340"/>
    <mergeCell ref="AN341:AP341"/>
    <mergeCell ref="AT339:AV339"/>
    <mergeCell ref="AT340:AV340"/>
    <mergeCell ref="AT341:AV341"/>
    <mergeCell ref="AT342:AV342"/>
    <mergeCell ref="AT343:AV343"/>
    <mergeCell ref="AT338:AV338"/>
    <mergeCell ref="AZ337:BB337"/>
    <mergeCell ref="BF329:BH329"/>
    <mergeCell ref="AW336:AY336"/>
    <mergeCell ref="AZ336:BB336"/>
    <mergeCell ref="BC336:BE336"/>
    <mergeCell ref="AZ333:BB333"/>
    <mergeCell ref="AZ334:BB334"/>
    <mergeCell ref="AN337:AP337"/>
    <mergeCell ref="BC337:BE337"/>
    <mergeCell ref="AT335:AV335"/>
    <mergeCell ref="AT336:AV336"/>
    <mergeCell ref="AW333:AY333"/>
    <mergeCell ref="BF337:BH337"/>
    <mergeCell ref="AQ332:AS332"/>
    <mergeCell ref="BF330:BH330"/>
    <mergeCell ref="AZ343:BB343"/>
    <mergeCell ref="AZ339:BB339"/>
    <mergeCell ref="AZ338:BB338"/>
    <mergeCell ref="CS339:CU339"/>
    <mergeCell ref="BF334:BH334"/>
    <mergeCell ref="AB342:AD342"/>
    <mergeCell ref="BF335:BH335"/>
    <mergeCell ref="AB337:AD337"/>
    <mergeCell ref="AH337:AJ337"/>
    <mergeCell ref="AH338:AJ338"/>
    <mergeCell ref="AQ339:AS339"/>
    <mergeCell ref="AZ340:BB340"/>
    <mergeCell ref="AZ342:BB342"/>
    <mergeCell ref="AQ340:AS340"/>
    <mergeCell ref="AB339:AD339"/>
    <mergeCell ref="AK341:AM341"/>
    <mergeCell ref="AK342:AM342"/>
    <mergeCell ref="AK343:AM343"/>
    <mergeCell ref="AB343:AD343"/>
    <mergeCell ref="AQ341:AS341"/>
    <mergeCell ref="AB341:AD341"/>
    <mergeCell ref="AH341:AJ341"/>
    <mergeCell ref="AQ342:AS342"/>
    <mergeCell ref="AZ341:BB341"/>
    <mergeCell ref="AH343:AJ343"/>
    <mergeCell ref="AH340:AJ340"/>
    <mergeCell ref="AH342:AJ342"/>
    <mergeCell ref="AH335:AJ335"/>
    <mergeCell ref="AN336:AP336"/>
    <mergeCell ref="AK337:AM337"/>
    <mergeCell ref="AK338:AM338"/>
    <mergeCell ref="AK335:AM335"/>
    <mergeCell ref="AK339:AM339"/>
    <mergeCell ref="AN335:AP335"/>
    <mergeCell ref="AQ337:AS337"/>
    <mergeCell ref="BO322:BQ322"/>
    <mergeCell ref="BO323:BQ323"/>
    <mergeCell ref="AK333:AM333"/>
    <mergeCell ref="BF333:BH333"/>
    <mergeCell ref="AN325:AP325"/>
    <mergeCell ref="AH339:AJ339"/>
    <mergeCell ref="CS329:CU329"/>
    <mergeCell ref="CJ335:CL335"/>
    <mergeCell ref="CJ334:CL334"/>
    <mergeCell ref="CP330:CR330"/>
    <mergeCell ref="CG327:CI327"/>
    <mergeCell ref="CM335:CO335"/>
    <mergeCell ref="CP337:CR337"/>
    <mergeCell ref="CP338:CR338"/>
    <mergeCell ref="CP339:CR339"/>
    <mergeCell ref="CP332:CR332"/>
    <mergeCell ref="CP333:CR333"/>
    <mergeCell ref="CP334:CR334"/>
    <mergeCell ref="BO332:BQ332"/>
    <mergeCell ref="BO333:BQ333"/>
    <mergeCell ref="CG332:CI332"/>
    <mergeCell ref="CS332:CU332"/>
    <mergeCell ref="CJ330:CL330"/>
    <mergeCell ref="CD329:CF329"/>
    <mergeCell ref="CG333:CI333"/>
    <mergeCell ref="BO327:BQ327"/>
    <mergeCell ref="AK332:AM332"/>
    <mergeCell ref="AN334:AP334"/>
    <mergeCell ref="BL331:BN331"/>
    <mergeCell ref="BL333:BN333"/>
    <mergeCell ref="BL334:BN334"/>
    <mergeCell ref="BI331:BK331"/>
    <mergeCell ref="BO328:BQ328"/>
    <mergeCell ref="BO329:BQ329"/>
    <mergeCell ref="AN333:AP333"/>
    <mergeCell ref="AQ328:AS328"/>
    <mergeCell ref="AK331:AM331"/>
    <mergeCell ref="AN328:AP328"/>
    <mergeCell ref="AN330:AP330"/>
    <mergeCell ref="AN331:AP331"/>
    <mergeCell ref="AN332:AP332"/>
    <mergeCell ref="AN329:AP329"/>
    <mergeCell ref="AT327:AV327"/>
    <mergeCell ref="AZ327:BB327"/>
    <mergeCell ref="AW327:AY327"/>
    <mergeCell ref="BI327:BK327"/>
    <mergeCell ref="BI325:BK325"/>
    <mergeCell ref="BI326:BK326"/>
    <mergeCell ref="AZ325:BB325"/>
    <mergeCell ref="BO325:BQ325"/>
    <mergeCell ref="AQ330:AS330"/>
    <mergeCell ref="BC329:BE329"/>
    <mergeCell ref="BC330:BE330"/>
    <mergeCell ref="BC331:BE331"/>
    <mergeCell ref="BC332:BE332"/>
    <mergeCell ref="BC327:BE327"/>
    <mergeCell ref="BC328:BE328"/>
    <mergeCell ref="BF331:BH331"/>
    <mergeCell ref="AQ333:AS333"/>
    <mergeCell ref="AK319:AM319"/>
    <mergeCell ref="AN319:AP319"/>
    <mergeCell ref="AT319:AV319"/>
    <mergeCell ref="BF322:BH322"/>
    <mergeCell ref="AT333:AV333"/>
    <mergeCell ref="AT325:AV325"/>
    <mergeCell ref="AT332:AV332"/>
    <mergeCell ref="BC319:BE319"/>
    <mergeCell ref="AQ322:AS322"/>
    <mergeCell ref="AZ321:BB321"/>
    <mergeCell ref="AZ322:BB322"/>
    <mergeCell ref="AN321:AP321"/>
    <mergeCell ref="AN322:AP322"/>
    <mergeCell ref="AN320:AP320"/>
    <mergeCell ref="AQ321:AS321"/>
    <mergeCell ref="BF319:BH319"/>
    <mergeCell ref="BF320:BH320"/>
    <mergeCell ref="AN323:AP323"/>
    <mergeCell ref="AN324:AP324"/>
    <mergeCell ref="BC324:BE324"/>
    <mergeCell ref="BC323:BE323"/>
    <mergeCell ref="AK322:AM322"/>
    <mergeCell ref="AQ323:AS323"/>
    <mergeCell ref="AQ331:AS331"/>
    <mergeCell ref="BF332:BH332"/>
    <mergeCell ref="AZ332:BB332"/>
    <mergeCell ref="BC320:BE320"/>
    <mergeCell ref="BC321:BE321"/>
    <mergeCell ref="AK328:AM328"/>
    <mergeCell ref="AK330:AM330"/>
    <mergeCell ref="AQ319:AS319"/>
    <mergeCell ref="AQ320:AS320"/>
    <mergeCell ref="AH330:AJ330"/>
    <mergeCell ref="AW325:AY325"/>
    <mergeCell ref="AW326:AY326"/>
    <mergeCell ref="AB327:AD327"/>
    <mergeCell ref="Y332:AA332"/>
    <mergeCell ref="AT328:AV328"/>
    <mergeCell ref="AT329:AV329"/>
    <mergeCell ref="AT330:AV330"/>
    <mergeCell ref="AT331:AV331"/>
    <mergeCell ref="V326:X326"/>
    <mergeCell ref="AB328:AD328"/>
    <mergeCell ref="AQ329:AS329"/>
    <mergeCell ref="AH329:AJ329"/>
    <mergeCell ref="AZ328:BB328"/>
    <mergeCell ref="AT326:AV326"/>
    <mergeCell ref="AH331:AJ331"/>
    <mergeCell ref="AE325:AG325"/>
    <mergeCell ref="AE326:AG326"/>
    <mergeCell ref="AE327:AG327"/>
    <mergeCell ref="AE328:AG328"/>
    <mergeCell ref="AE329:AG329"/>
    <mergeCell ref="AE330:AG330"/>
    <mergeCell ref="AE331:AG331"/>
    <mergeCell ref="AE332:AG332"/>
    <mergeCell ref="V329:X329"/>
    <mergeCell ref="AB333:AD333"/>
    <mergeCell ref="Y331:AA331"/>
    <mergeCell ref="V331:X331"/>
    <mergeCell ref="V330:X330"/>
    <mergeCell ref="Y329:AA329"/>
    <mergeCell ref="AH336:AJ336"/>
    <mergeCell ref="AB336:AD336"/>
    <mergeCell ref="V322:X322"/>
    <mergeCell ref="V328:X328"/>
    <mergeCell ref="Y325:AA325"/>
    <mergeCell ref="AH326:AJ326"/>
    <mergeCell ref="Y334:AA334"/>
    <mergeCell ref="AH333:AJ333"/>
    <mergeCell ref="Y336:AA336"/>
    <mergeCell ref="Y335:AA335"/>
    <mergeCell ref="V332:X332"/>
    <mergeCell ref="V324:X324"/>
    <mergeCell ref="AH327:AJ327"/>
    <mergeCell ref="V327:X327"/>
    <mergeCell ref="AH332:AJ332"/>
    <mergeCell ref="V333:X333"/>
    <mergeCell ref="Y323:AA323"/>
    <mergeCell ref="Y326:AA326"/>
    <mergeCell ref="Y324:AA324"/>
    <mergeCell ref="AB329:AD329"/>
    <mergeCell ref="Y333:AA333"/>
    <mergeCell ref="Y328:AA328"/>
    <mergeCell ref="AB332:AD332"/>
    <mergeCell ref="AH334:AJ334"/>
    <mergeCell ref="AB326:AD326"/>
    <mergeCell ref="AH328:AJ328"/>
    <mergeCell ref="V323:X323"/>
    <mergeCell ref="BO338:BQ338"/>
    <mergeCell ref="BO339:BQ339"/>
    <mergeCell ref="BO340:BQ340"/>
    <mergeCell ref="BO335:BQ335"/>
    <mergeCell ref="BL337:BN337"/>
    <mergeCell ref="BF339:BH339"/>
    <mergeCell ref="BF340:BH340"/>
    <mergeCell ref="BO334:BQ334"/>
    <mergeCell ref="AQ334:AS334"/>
    <mergeCell ref="AK340:AM340"/>
    <mergeCell ref="AQ335:AS335"/>
    <mergeCell ref="AQ336:AS336"/>
    <mergeCell ref="V335:X335"/>
    <mergeCell ref="V336:X336"/>
    <mergeCell ref="V337:X337"/>
    <mergeCell ref="AB334:AD334"/>
    <mergeCell ref="Y337:AA337"/>
    <mergeCell ref="AQ338:AS338"/>
    <mergeCell ref="AN338:AP338"/>
    <mergeCell ref="AQ318:AS318"/>
    <mergeCell ref="CS327:CU327"/>
    <mergeCell ref="CS324:CU324"/>
    <mergeCell ref="AB322:AD322"/>
    <mergeCell ref="AH322:AJ322"/>
    <mergeCell ref="BF325:BH325"/>
    <mergeCell ref="BF326:BH326"/>
    <mergeCell ref="AK325:AM325"/>
    <mergeCell ref="AK326:AM326"/>
    <mergeCell ref="AK327:AM327"/>
    <mergeCell ref="AK324:AM324"/>
    <mergeCell ref="AQ324:AS324"/>
    <mergeCell ref="AK323:AM323"/>
    <mergeCell ref="AZ324:BB324"/>
    <mergeCell ref="CS316:CU316"/>
    <mergeCell ref="CM322:CO322"/>
    <mergeCell ref="BI317:BK317"/>
    <mergeCell ref="BF327:BH327"/>
    <mergeCell ref="BF318:BH318"/>
    <mergeCell ref="AZ318:BB318"/>
    <mergeCell ref="AN327:AP327"/>
    <mergeCell ref="AH319:AJ319"/>
    <mergeCell ref="AK321:AM321"/>
    <mergeCell ref="BF324:BH324"/>
    <mergeCell ref="BF323:BH323"/>
    <mergeCell ref="BO319:BQ319"/>
    <mergeCell ref="CD321:CF321"/>
    <mergeCell ref="CD319:CF319"/>
    <mergeCell ref="BU322:BW322"/>
    <mergeCell ref="AN326:AP326"/>
    <mergeCell ref="AQ326:AS326"/>
    <mergeCell ref="BC326:BE326"/>
    <mergeCell ref="P343:R343"/>
    <mergeCell ref="P341:R341"/>
    <mergeCell ref="P342:R342"/>
    <mergeCell ref="S342:U342"/>
    <mergeCell ref="Y342:AA342"/>
    <mergeCell ref="S338:U338"/>
    <mergeCell ref="Y338:AA338"/>
    <mergeCell ref="S340:U340"/>
    <mergeCell ref="Y340:AA340"/>
    <mergeCell ref="S339:U339"/>
    <mergeCell ref="Y339:AA339"/>
    <mergeCell ref="V340:X340"/>
    <mergeCell ref="P338:R338"/>
    <mergeCell ref="P339:R339"/>
    <mergeCell ref="S343:U343"/>
    <mergeCell ref="Y343:AA343"/>
    <mergeCell ref="V343:X343"/>
    <mergeCell ref="V342:X342"/>
    <mergeCell ref="P340:R340"/>
    <mergeCell ref="V341:X341"/>
    <mergeCell ref="V338:X338"/>
    <mergeCell ref="V339:X339"/>
    <mergeCell ref="S341:U341"/>
    <mergeCell ref="Y341:AA341"/>
    <mergeCell ref="S337:U337"/>
    <mergeCell ref="AB338:AD338"/>
    <mergeCell ref="AK329:AM329"/>
    <mergeCell ref="Y330:AA330"/>
    <mergeCell ref="AB330:AD330"/>
    <mergeCell ref="AB340:AD340"/>
    <mergeCell ref="AB331:AD331"/>
    <mergeCell ref="AW335:AY335"/>
    <mergeCell ref="BC325:BE325"/>
    <mergeCell ref="AK334:AM334"/>
    <mergeCell ref="CS1:CU1"/>
    <mergeCell ref="CS2:CT2"/>
    <mergeCell ref="CG1:CI1"/>
    <mergeCell ref="CG2:CH2"/>
    <mergeCell ref="BF1:BH1"/>
    <mergeCell ref="BF2:BG2"/>
    <mergeCell ref="BU1:BW1"/>
    <mergeCell ref="BU2:BV2"/>
    <mergeCell ref="AB309:AD309"/>
    <mergeCell ref="AH309:AJ309"/>
    <mergeCell ref="AB1:AD1"/>
    <mergeCell ref="S330:U330"/>
    <mergeCell ref="BU333:BW333"/>
    <mergeCell ref="AQ316:AS316"/>
    <mergeCell ref="AK316:AM316"/>
    <mergeCell ref="V334:X334"/>
    <mergeCell ref="CS309:CU309"/>
    <mergeCell ref="BO1:BQ1"/>
    <mergeCell ref="BF313:BH313"/>
    <mergeCell ref="CS311:CU311"/>
    <mergeCell ref="CS312:CU312"/>
    <mergeCell ref="CD2:CE2"/>
    <mergeCell ref="BI318:BK318"/>
    <mergeCell ref="AZ317:BB317"/>
    <mergeCell ref="CS317:CU317"/>
    <mergeCell ref="CP316:CR316"/>
    <mergeCell ref="CP326:CR326"/>
    <mergeCell ref="CP325:CR325"/>
    <mergeCell ref="BI319:BK319"/>
    <mergeCell ref="AQ313:AS313"/>
    <mergeCell ref="AZ316:BB316"/>
    <mergeCell ref="CJ321:CL321"/>
    <mergeCell ref="BU309:BW309"/>
    <mergeCell ref="BU313:BW313"/>
    <mergeCell ref="BU316:BW316"/>
    <mergeCell ref="CS320:CU320"/>
    <mergeCell ref="BO317:BQ317"/>
    <mergeCell ref="CS319:CU319"/>
    <mergeCell ref="CM310:CO310"/>
    <mergeCell ref="CM311:CO311"/>
    <mergeCell ref="CA321:CC321"/>
    <mergeCell ref="AW311:AY311"/>
    <mergeCell ref="AW312:AY312"/>
    <mergeCell ref="AW313:AY313"/>
    <mergeCell ref="AT310:AV310"/>
    <mergeCell ref="CG313:CI313"/>
    <mergeCell ref="CM313:CO313"/>
    <mergeCell ref="CM318:CO318"/>
    <mergeCell ref="CM319:CO319"/>
    <mergeCell ref="CS315:CU315"/>
    <mergeCell ref="BU315:BW315"/>
    <mergeCell ref="CS313:CU313"/>
    <mergeCell ref="CS314:CU314"/>
    <mergeCell ref="BL319:BN319"/>
    <mergeCell ref="S335:U335"/>
    <mergeCell ref="AN318:AP318"/>
    <mergeCell ref="AK318:AM318"/>
    <mergeCell ref="AK320:AM320"/>
    <mergeCell ref="AQ317:AS317"/>
    <mergeCell ref="AZ314:BB314"/>
    <mergeCell ref="AB335:AD335"/>
    <mergeCell ref="AZ326:BB326"/>
    <mergeCell ref="BF321:BH321"/>
    <mergeCell ref="AW324:AY324"/>
    <mergeCell ref="AZ323:BB323"/>
    <mergeCell ref="BI324:BK324"/>
    <mergeCell ref="CS318:CU318"/>
    <mergeCell ref="BL328:BN328"/>
    <mergeCell ref="CG318:CI318"/>
    <mergeCell ref="BF328:BH328"/>
    <mergeCell ref="AZ330:BB330"/>
    <mergeCell ref="AZ331:BB331"/>
    <mergeCell ref="AZ335:BB335"/>
    <mergeCell ref="BL317:BN317"/>
    <mergeCell ref="BL318:BN318"/>
    <mergeCell ref="BI314:BK314"/>
    <mergeCell ref="BI315:BK315"/>
    <mergeCell ref="CG314:CI314"/>
    <mergeCell ref="CG321:CI321"/>
    <mergeCell ref="BL321:BN321"/>
    <mergeCell ref="BL320:BN320"/>
    <mergeCell ref="CS321:CU321"/>
    <mergeCell ref="CM314:CO314"/>
    <mergeCell ref="CM315:CO315"/>
    <mergeCell ref="CM316:CO316"/>
    <mergeCell ref="CM317:CO317"/>
    <mergeCell ref="AT311:AV311"/>
    <mergeCell ref="AT312:AV312"/>
    <mergeCell ref="AZ320:BB320"/>
    <mergeCell ref="BO316:BQ316"/>
    <mergeCell ref="BO321:BQ321"/>
    <mergeCell ref="BO320:BQ320"/>
    <mergeCell ref="CM1:CO1"/>
    <mergeCell ref="BU314:BW314"/>
    <mergeCell ref="CA312:CC312"/>
    <mergeCell ref="CD1:CF1"/>
    <mergeCell ref="AZ310:BB310"/>
    <mergeCell ref="AK311:AM311"/>
    <mergeCell ref="AK312:AM312"/>
    <mergeCell ref="AK315:AM315"/>
    <mergeCell ref="AZ315:BB315"/>
    <mergeCell ref="BF311:BH311"/>
    <mergeCell ref="AQ312:AS312"/>
    <mergeCell ref="BF312:BH312"/>
    <mergeCell ref="CG312:CI312"/>
    <mergeCell ref="BX317:BZ317"/>
    <mergeCell ref="AW1:AY1"/>
    <mergeCell ref="AQ311:AS311"/>
    <mergeCell ref="AN315:AP315"/>
    <mergeCell ref="BF315:BH315"/>
    <mergeCell ref="BO2:BP2"/>
    <mergeCell ref="BF309:BH309"/>
    <mergeCell ref="AT1:AV1"/>
    <mergeCell ref="AT2:AU2"/>
    <mergeCell ref="AT309:AV309"/>
    <mergeCell ref="AZ312:BB312"/>
    <mergeCell ref="BI312:BK312"/>
    <mergeCell ref="AN313:AP313"/>
    <mergeCell ref="AN314:AP314"/>
    <mergeCell ref="AT313:AV313"/>
    <mergeCell ref="AT314:AV314"/>
    <mergeCell ref="AT315:AV315"/>
    <mergeCell ref="AZ311:BB311"/>
    <mergeCell ref="AQ315:AS315"/>
    <mergeCell ref="B201:B209"/>
    <mergeCell ref="F2:G2"/>
    <mergeCell ref="B246:B254"/>
    <mergeCell ref="B255:B263"/>
    <mergeCell ref="B300:B308"/>
    <mergeCell ref="B111:B119"/>
    <mergeCell ref="B12:B20"/>
    <mergeCell ref="B21:B29"/>
    <mergeCell ref="B30:B38"/>
    <mergeCell ref="B39:B47"/>
    <mergeCell ref="B48:B56"/>
    <mergeCell ref="B282:B290"/>
    <mergeCell ref="B165:B173"/>
    <mergeCell ref="B174:B182"/>
    <mergeCell ref="B183:B191"/>
    <mergeCell ref="B84:B92"/>
    <mergeCell ref="B138:B146"/>
    <mergeCell ref="B129:B137"/>
    <mergeCell ref="B120:B128"/>
    <mergeCell ref="B273:B281"/>
    <mergeCell ref="B264:B272"/>
    <mergeCell ref="J12:J20"/>
    <mergeCell ref="J21:J29"/>
    <mergeCell ref="J30:J38"/>
    <mergeCell ref="J93:J101"/>
    <mergeCell ref="J48:J56"/>
    <mergeCell ref="F1:G1"/>
    <mergeCell ref="B3:B11"/>
    <mergeCell ref="P323:R323"/>
    <mergeCell ref="S323:U323"/>
    <mergeCell ref="B1:E1"/>
    <mergeCell ref="P2:Q2"/>
    <mergeCell ref="S310:U310"/>
    <mergeCell ref="B228:B236"/>
    <mergeCell ref="B237:B245"/>
    <mergeCell ref="P312:R312"/>
    <mergeCell ref="S315:U315"/>
    <mergeCell ref="S2:T2"/>
    <mergeCell ref="V2:W2"/>
    <mergeCell ref="V309:X309"/>
    <mergeCell ref="B192:B200"/>
    <mergeCell ref="V310:X310"/>
    <mergeCell ref="V311:X311"/>
    <mergeCell ref="B75:B83"/>
    <mergeCell ref="B57:B65"/>
    <mergeCell ref="B66:B74"/>
    <mergeCell ref="B147:B155"/>
    <mergeCell ref="B156:B164"/>
    <mergeCell ref="B102:B110"/>
    <mergeCell ref="J300:J308"/>
    <mergeCell ref="J210:J218"/>
    <mergeCell ref="J219:J227"/>
    <mergeCell ref="J39:J47"/>
    <mergeCell ref="B93:B101"/>
    <mergeCell ref="V1:X1"/>
    <mergeCell ref="J75:J83"/>
    <mergeCell ref="J3:J11"/>
    <mergeCell ref="J138:J146"/>
    <mergeCell ref="AH320:AJ320"/>
    <mergeCell ref="AH323:AJ323"/>
    <mergeCell ref="AH321:AJ321"/>
    <mergeCell ref="V316:X316"/>
    <mergeCell ref="Y310:AA310"/>
    <mergeCell ref="J264:J272"/>
    <mergeCell ref="AH314:AJ314"/>
    <mergeCell ref="Y321:AA321"/>
    <mergeCell ref="AB321:AD321"/>
    <mergeCell ref="AB324:AD324"/>
    <mergeCell ref="AH324:AJ324"/>
    <mergeCell ref="J273:J281"/>
    <mergeCell ref="J228:J236"/>
    <mergeCell ref="J237:J245"/>
    <mergeCell ref="J192:J200"/>
    <mergeCell ref="J201:J209"/>
    <mergeCell ref="AB313:AD313"/>
    <mergeCell ref="AH313:AJ313"/>
    <mergeCell ref="AB311:AD311"/>
    <mergeCell ref="AH311:AJ311"/>
    <mergeCell ref="AB319:AD319"/>
    <mergeCell ref="V321:X321"/>
    <mergeCell ref="V315:X315"/>
    <mergeCell ref="P315:R315"/>
    <mergeCell ref="Y320:AA320"/>
    <mergeCell ref="AB320:AD320"/>
    <mergeCell ref="AB2:AC2"/>
    <mergeCell ref="P309:R309"/>
    <mergeCell ref="Y313:AA313"/>
    <mergeCell ref="AK1:AM1"/>
    <mergeCell ref="AK2:AL2"/>
    <mergeCell ref="AN2:AO2"/>
    <mergeCell ref="AB325:AD325"/>
    <mergeCell ref="AH325:AJ325"/>
    <mergeCell ref="P1:R1"/>
    <mergeCell ref="S1:U1"/>
    <mergeCell ref="Y1:AA1"/>
    <mergeCell ref="V325:X325"/>
    <mergeCell ref="Y314:AA314"/>
    <mergeCell ref="AB315:AD315"/>
    <mergeCell ref="AH315:AJ315"/>
    <mergeCell ref="Y315:AA315"/>
    <mergeCell ref="AH318:AJ318"/>
    <mergeCell ref="AH2:AI2"/>
    <mergeCell ref="Y311:AA311"/>
    <mergeCell ref="AB312:AD312"/>
    <mergeCell ref="AN317:AP317"/>
    <mergeCell ref="AN310:AP310"/>
    <mergeCell ref="AK310:AM310"/>
    <mergeCell ref="AB314:AD314"/>
    <mergeCell ref="AB318:AD318"/>
    <mergeCell ref="AB317:AD317"/>
    <mergeCell ref="AN312:AP312"/>
    <mergeCell ref="AK314:AM314"/>
    <mergeCell ref="AN311:AP311"/>
    <mergeCell ref="AE1:AG1"/>
    <mergeCell ref="V318:X318"/>
    <mergeCell ref="AH317:AJ317"/>
    <mergeCell ref="AZ1:BB1"/>
    <mergeCell ref="AZ2:BA2"/>
    <mergeCell ref="J84:J92"/>
    <mergeCell ref="S309:U309"/>
    <mergeCell ref="Y309:AA309"/>
    <mergeCell ref="P328:R328"/>
    <mergeCell ref="BO324:BQ324"/>
    <mergeCell ref="V319:X319"/>
    <mergeCell ref="V320:X320"/>
    <mergeCell ref="Y318:AA318"/>
    <mergeCell ref="Y317:AA317"/>
    <mergeCell ref="AB316:AD316"/>
    <mergeCell ref="AH316:AJ316"/>
    <mergeCell ref="AK317:AM317"/>
    <mergeCell ref="AN316:AP316"/>
    <mergeCell ref="BL2:BM2"/>
    <mergeCell ref="BL309:BN309"/>
    <mergeCell ref="BL310:BN310"/>
    <mergeCell ref="BL311:BN311"/>
    <mergeCell ref="BL312:BN312"/>
    <mergeCell ref="Y327:AA327"/>
    <mergeCell ref="BO326:BQ326"/>
    <mergeCell ref="BL314:BN314"/>
    <mergeCell ref="BL315:BN315"/>
    <mergeCell ref="Y322:AA322"/>
    <mergeCell ref="P320:R320"/>
    <mergeCell ref="S320:U320"/>
    <mergeCell ref="Y319:AA319"/>
    <mergeCell ref="AN1:AP1"/>
    <mergeCell ref="AQ1:AS1"/>
    <mergeCell ref="AQ2:AR2"/>
    <mergeCell ref="AH1:AJ1"/>
    <mergeCell ref="P330:R330"/>
    <mergeCell ref="J57:J65"/>
    <mergeCell ref="J147:J155"/>
    <mergeCell ref="J156:J164"/>
    <mergeCell ref="J246:J254"/>
    <mergeCell ref="J255:J263"/>
    <mergeCell ref="J183:J191"/>
    <mergeCell ref="J66:J74"/>
    <mergeCell ref="P325:R325"/>
    <mergeCell ref="S325:U325"/>
    <mergeCell ref="P322:R322"/>
    <mergeCell ref="S322:U322"/>
    <mergeCell ref="S324:U324"/>
    <mergeCell ref="S319:U319"/>
    <mergeCell ref="P313:R313"/>
    <mergeCell ref="S312:U312"/>
    <mergeCell ref="J174:J182"/>
    <mergeCell ref="J102:J110"/>
    <mergeCell ref="J120:J128"/>
    <mergeCell ref="J129:J137"/>
    <mergeCell ref="J111:J119"/>
    <mergeCell ref="J282:J290"/>
    <mergeCell ref="J291:J299"/>
    <mergeCell ref="P310:R310"/>
    <mergeCell ref="P319:R319"/>
    <mergeCell ref="J165:J173"/>
    <mergeCell ref="P311:R311"/>
    <mergeCell ref="P337:R337"/>
    <mergeCell ref="S311:U311"/>
    <mergeCell ref="P332:R332"/>
    <mergeCell ref="S332:U332"/>
    <mergeCell ref="P316:R316"/>
    <mergeCell ref="S316:U316"/>
    <mergeCell ref="P326:R326"/>
    <mergeCell ref="S326:U326"/>
    <mergeCell ref="P334:R334"/>
    <mergeCell ref="S336:U336"/>
    <mergeCell ref="S313:U313"/>
    <mergeCell ref="P336:R336"/>
    <mergeCell ref="P333:R333"/>
    <mergeCell ref="S333:U333"/>
    <mergeCell ref="P317:R317"/>
    <mergeCell ref="S317:U317"/>
    <mergeCell ref="P327:R327"/>
    <mergeCell ref="S327:U327"/>
    <mergeCell ref="P321:R321"/>
    <mergeCell ref="S321:U321"/>
    <mergeCell ref="P324:R324"/>
    <mergeCell ref="S314:U314"/>
    <mergeCell ref="P335:R335"/>
    <mergeCell ref="S334:U334"/>
    <mergeCell ref="P331:R331"/>
    <mergeCell ref="S331:U331"/>
    <mergeCell ref="P329:R329"/>
    <mergeCell ref="S329:U329"/>
    <mergeCell ref="S328:U328"/>
    <mergeCell ref="P314:R314"/>
    <mergeCell ref="P318:R318"/>
    <mergeCell ref="S318:U318"/>
    <mergeCell ref="CS322:CU322"/>
    <mergeCell ref="CS323:CU323"/>
    <mergeCell ref="CP322:CR322"/>
    <mergeCell ref="CP323:CR323"/>
    <mergeCell ref="B291:B299"/>
    <mergeCell ref="B210:B218"/>
    <mergeCell ref="B219:B227"/>
    <mergeCell ref="CM309:CO309"/>
    <mergeCell ref="CJ316:CL316"/>
    <mergeCell ref="CJ317:CL317"/>
    <mergeCell ref="CJ318:CL318"/>
    <mergeCell ref="CG317:CI317"/>
    <mergeCell ref="BU319:BW319"/>
    <mergeCell ref="BU320:BW320"/>
    <mergeCell ref="CA320:CC320"/>
    <mergeCell ref="CA317:CC317"/>
    <mergeCell ref="CA318:CC318"/>
    <mergeCell ref="CA319:CC319"/>
    <mergeCell ref="CA323:CC323"/>
    <mergeCell ref="V317:X317"/>
    <mergeCell ref="AB323:AD323"/>
    <mergeCell ref="BL313:BN313"/>
    <mergeCell ref="AQ309:AS309"/>
    <mergeCell ref="BO309:BQ309"/>
    <mergeCell ref="AQ310:AS310"/>
    <mergeCell ref="V312:X312"/>
    <mergeCell ref="V313:X313"/>
    <mergeCell ref="V314:X314"/>
    <mergeCell ref="AH312:AJ312"/>
    <mergeCell ref="Y312:AA312"/>
    <mergeCell ref="AB310:AD310"/>
    <mergeCell ref="BL316:BN316"/>
    <mergeCell ref="AW2:AX2"/>
    <mergeCell ref="AK309:AM309"/>
    <mergeCell ref="AN309:AP309"/>
    <mergeCell ref="AZ309:BB309"/>
    <mergeCell ref="Y2:Z2"/>
    <mergeCell ref="AH310:AJ310"/>
    <mergeCell ref="BI313:BK313"/>
    <mergeCell ref="AZ319:BB319"/>
    <mergeCell ref="AW309:AY309"/>
    <mergeCell ref="AW314:AY314"/>
    <mergeCell ref="AW315:AY315"/>
    <mergeCell ref="AW316:AY316"/>
    <mergeCell ref="CD315:CF315"/>
    <mergeCell ref="CD316:CF316"/>
    <mergeCell ref="CA316:CC316"/>
    <mergeCell ref="CD310:CF310"/>
    <mergeCell ref="CD311:CF311"/>
    <mergeCell ref="BO310:BQ310"/>
    <mergeCell ref="BO311:BQ311"/>
    <mergeCell ref="BO312:BQ312"/>
    <mergeCell ref="AK313:AM313"/>
    <mergeCell ref="Y316:AA316"/>
    <mergeCell ref="BO314:BQ314"/>
    <mergeCell ref="AQ314:AS314"/>
    <mergeCell ref="AT316:AV316"/>
    <mergeCell ref="BO313:BQ313"/>
    <mergeCell ref="BF310:BH310"/>
    <mergeCell ref="BF316:BH316"/>
    <mergeCell ref="BF314:BH314"/>
    <mergeCell ref="BO315:BQ315"/>
    <mergeCell ref="AZ313:BB313"/>
    <mergeCell ref="AW310:AY310"/>
    <mergeCell ref="BX1:BZ1"/>
    <mergeCell ref="BX2:BY2"/>
    <mergeCell ref="BX309:BZ309"/>
    <mergeCell ref="BX310:BZ310"/>
    <mergeCell ref="BX311:BZ311"/>
    <mergeCell ref="BX312:BZ312"/>
    <mergeCell ref="BX313:BZ313"/>
    <mergeCell ref="BX314:BZ314"/>
    <mergeCell ref="BX315:BZ315"/>
    <mergeCell ref="BX316:BZ316"/>
    <mergeCell ref="CA1:CC1"/>
    <mergeCell ref="CA2:CB2"/>
    <mergeCell ref="CA309:CC309"/>
    <mergeCell ref="CD309:CF309"/>
    <mergeCell ref="CS330:CU330"/>
    <mergeCell ref="CJ328:CL328"/>
    <mergeCell ref="CD324:CF324"/>
    <mergeCell ref="CD325:CF325"/>
    <mergeCell ref="CD326:CF326"/>
    <mergeCell ref="CD327:CF327"/>
    <mergeCell ref="CD328:CF328"/>
    <mergeCell ref="CA310:CC310"/>
    <mergeCell ref="CA311:CC311"/>
    <mergeCell ref="CA313:CC313"/>
    <mergeCell ref="CA314:CC314"/>
    <mergeCell ref="CA315:CC315"/>
    <mergeCell ref="CP328:CR328"/>
    <mergeCell ref="CP329:CR329"/>
    <mergeCell ref="CM323:CO323"/>
    <mergeCell ref="CM324:CO324"/>
    <mergeCell ref="CM325:CO325"/>
    <mergeCell ref="CM328:CO328"/>
    <mergeCell ref="BU310:BW310"/>
    <mergeCell ref="BU311:BW311"/>
    <mergeCell ref="BU312:BW312"/>
    <mergeCell ref="CD312:CF312"/>
    <mergeCell ref="CD313:CF313"/>
    <mergeCell ref="CD314:CF314"/>
    <mergeCell ref="CJ332:CL332"/>
    <mergeCell ref="BU335:BW335"/>
    <mergeCell ref="BU337:BW337"/>
    <mergeCell ref="BU331:BW331"/>
    <mergeCell ref="CJ331:CL331"/>
    <mergeCell ref="CD336:CF336"/>
    <mergeCell ref="CA334:CC334"/>
    <mergeCell ref="CJ324:CL324"/>
    <mergeCell ref="CJ325:CL325"/>
    <mergeCell ref="CD317:CF317"/>
    <mergeCell ref="CD318:CF318"/>
    <mergeCell ref="BX328:BZ328"/>
    <mergeCell ref="CJ326:CL326"/>
    <mergeCell ref="BU326:BW326"/>
    <mergeCell ref="BX325:BZ325"/>
    <mergeCell ref="CG320:CI320"/>
    <mergeCell ref="CG322:CI322"/>
    <mergeCell ref="CJ310:CL310"/>
    <mergeCell ref="CJ311:CL311"/>
    <mergeCell ref="CJ312:CL312"/>
    <mergeCell ref="CJ313:CL313"/>
    <mergeCell ref="CJ314:CL314"/>
    <mergeCell ref="CG315:CI315"/>
    <mergeCell ref="CG316:CI316"/>
    <mergeCell ref="CG329:CI329"/>
    <mergeCell ref="CJ333:CL333"/>
    <mergeCell ref="BU317:BW317"/>
    <mergeCell ref="CA322:CC322"/>
    <mergeCell ref="BU325:BW325"/>
    <mergeCell ref="CM338:CO338"/>
    <mergeCell ref="CM339:CO339"/>
    <mergeCell ref="CM331:CO331"/>
    <mergeCell ref="CM332:CO332"/>
    <mergeCell ref="CM333:CO333"/>
    <mergeCell ref="CM334:CO334"/>
    <mergeCell ref="CP327:CR327"/>
    <mergeCell ref="CP335:CR335"/>
    <mergeCell ref="CP336:CR336"/>
    <mergeCell ref="CM337:CO337"/>
    <mergeCell ref="CM329:CO329"/>
    <mergeCell ref="CP324:CR324"/>
    <mergeCell ref="CP320:CR320"/>
    <mergeCell ref="CP321:CR321"/>
    <mergeCell ref="CM321:CO321"/>
    <mergeCell ref="CM336:CO336"/>
    <mergeCell ref="CM330:CO330"/>
    <mergeCell ref="CM326:CO326"/>
    <mergeCell ref="CM327:CO327"/>
    <mergeCell ref="CD339:CF339"/>
    <mergeCell ref="BX339:BZ339"/>
    <mergeCell ref="BX337:BZ337"/>
    <mergeCell ref="BX338:BZ338"/>
    <mergeCell ref="BX324:BZ324"/>
    <mergeCell ref="CP2:CQ2"/>
    <mergeCell ref="CP309:CR309"/>
    <mergeCell ref="CP310:CR310"/>
    <mergeCell ref="CP311:CR311"/>
    <mergeCell ref="CP312:CR312"/>
    <mergeCell ref="CP313:CR313"/>
    <mergeCell ref="CP314:CR314"/>
    <mergeCell ref="CP315:CR315"/>
    <mergeCell ref="CP331:CR331"/>
    <mergeCell ref="CM320:CO320"/>
    <mergeCell ref="CJ322:CL322"/>
    <mergeCell ref="CJ323:CL323"/>
    <mergeCell ref="CG323:CI323"/>
    <mergeCell ref="CJ329:CL329"/>
    <mergeCell ref="CJ327:CL327"/>
    <mergeCell ref="BX318:BZ318"/>
    <mergeCell ref="CD320:CF320"/>
    <mergeCell ref="CM312:CO312"/>
  </mergeCells>
  <phoneticPr fontId="0" type="noConversion"/>
  <dataValidations count="3">
    <dataValidation type="whole" allowBlank="1" showErrorMessage="1" sqref="BF3:BG308 BO3:BP308 S3:T308 P3:Q308 AE3:AF308 CJ3:CK308 AT3:AU308 BR3:BS308 AN3:AO308 AK3:AL308 CM3:CN308 V3:W308 CP3:CQ308 AH3:AI308 AB3:AC308 BI3:BJ308 CA3:CB308 CD3:CE308 CG3:CH308 AW3:AX308 BU3:BV308 BC3:BD308 F3:G308 BX3:BY308 BL3:BM308 Y3:Z308 AZ3:BA308 CS3:CT308 AQ3:AR308" xr:uid="{00000000-0002-0000-0000-000000000000}">
      <formula1>0</formula1>
      <formula2>1000</formula2>
    </dataValidation>
    <dataValidation type="list" allowBlank="1" showInputMessage="1" showErrorMessage="1" sqref="D156:E308" xr:uid="{00000000-0002-0000-0000-000001000000}">
      <formula1>$M$2:$M$19</formula1>
    </dataValidation>
    <dataValidation type="list" allowBlank="1" showInputMessage="1" showErrorMessage="1" sqref="D3:E155" xr:uid="{5F5DA0ED-34FF-42AC-8C5D-6927DAFAF606}">
      <formula1>#REF!</formula1>
    </dataValidation>
  </dataValidations>
  <pageMargins left="0.51181102362204722" right="0.47244094488188981" top="0.47244094488188981" bottom="0.98425196850393704" header="0.51181102362204722" footer="0.51181102362204722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9"/>
  <sheetViews>
    <sheetView zoomScale="115" zoomScaleNormal="115" workbookViewId="0"/>
  </sheetViews>
  <sheetFormatPr baseColWidth="10" defaultRowHeight="13.2"/>
  <cols>
    <col min="2" max="7" width="14.109375" customWidth="1"/>
  </cols>
  <sheetData>
    <row r="2" spans="2:7" ht="3.75" customHeight="1"/>
    <row r="3" spans="2:7" ht="13.8" thickBot="1"/>
    <row r="4" spans="2:7" ht="13.8" thickBot="1">
      <c r="B4" s="38" t="s">
        <v>63</v>
      </c>
      <c r="C4" s="39" t="s">
        <v>26</v>
      </c>
      <c r="D4" s="40" t="s">
        <v>64</v>
      </c>
      <c r="E4" s="38" t="s">
        <v>65</v>
      </c>
      <c r="F4" s="39" t="s">
        <v>26</v>
      </c>
      <c r="G4" s="40" t="s">
        <v>64</v>
      </c>
    </row>
    <row r="5" spans="2:7">
      <c r="B5" s="68">
        <v>1</v>
      </c>
      <c r="C5" s="69" t="str">
        <f ca="1">VLOOKUP(ROW()-4,Tiptabelle!$BB$6:$BD$55,2,FALSE)</f>
        <v>CWeyer</v>
      </c>
      <c r="D5" s="70">
        <f ca="1">VLOOKUP(ROW()-4,Tiptabelle!$BB$6:$BD$55,3,FALSE)/1000</f>
        <v>11</v>
      </c>
      <c r="E5" s="68">
        <v>26</v>
      </c>
      <c r="F5" s="69" t="str">
        <f ca="1">VLOOKUP(ROW()+21,Tiptabelle!$BB$6:$BD$55,2,FALSE)</f>
        <v>Michael</v>
      </c>
      <c r="G5" s="70">
        <f ca="1">VLOOKUP(ROW()+21,Tiptabelle!$BB$6:$BD$55,3,FALSE)/1000</f>
        <v>4</v>
      </c>
    </row>
    <row r="6" spans="2:7">
      <c r="B6" s="71">
        <v>2</v>
      </c>
      <c r="C6" s="72" t="str">
        <f ca="1">VLOOKUP(ROW()-4,Tiptabelle!$BB$6:$BD$55,2,FALSE)</f>
        <v>Gerd</v>
      </c>
      <c r="D6" s="73">
        <f ca="1">VLOOKUP(ROW()-4,Tiptabelle!$BB$6:$BD$55,3,FALSE)/1000</f>
        <v>11</v>
      </c>
      <c r="E6" s="71">
        <v>27</v>
      </c>
      <c r="F6" s="72" t="str">
        <f ca="1">VLOOKUP(ROW()+21,Tiptabelle!$BB$6:$BD$55,2,FALSE)</f>
        <v>Flo</v>
      </c>
      <c r="G6" s="73">
        <f ca="1">VLOOKUP(ROW()+21,Tiptabelle!$BB$6:$BD$55,3,FALSE)/1000</f>
        <v>4</v>
      </c>
    </row>
    <row r="7" spans="2:7">
      <c r="B7" s="62">
        <v>3</v>
      </c>
      <c r="C7" s="63" t="str">
        <f ca="1">VLOOKUP(ROW()-4,Tiptabelle!$BB$6:$BD$55,2,FALSE)</f>
        <v>Burger</v>
      </c>
      <c r="D7" s="64">
        <f ca="1">VLOOKUP(ROW()-4,Tiptabelle!$BB$6:$BD$55,3,FALSE)/1000</f>
        <v>10</v>
      </c>
      <c r="E7" s="62">
        <v>28</v>
      </c>
      <c r="F7" s="63">
        <f ca="1">VLOOKUP(ROW()+21,Tiptabelle!$BB$6:$BD$55,2,FALSE)</f>
        <v>0</v>
      </c>
      <c r="G7" s="74">
        <f ca="1">VLOOKUP(ROW()+21,Tiptabelle!$BB$6:$BD$55,3,FALSE)/1000</f>
        <v>0</v>
      </c>
    </row>
    <row r="8" spans="2:7">
      <c r="B8" s="71">
        <v>4</v>
      </c>
      <c r="C8" s="72" t="str">
        <f ca="1">VLOOKUP(ROW()-4,Tiptabelle!$BB$6:$BD$55,2,FALSE)</f>
        <v>Birgit</v>
      </c>
      <c r="D8" s="73">
        <f ca="1">VLOOKUP(ROW()-4,Tiptabelle!$BB$6:$BD$55,3,FALSE)/1000</f>
        <v>9</v>
      </c>
      <c r="E8" s="71">
        <v>29</v>
      </c>
      <c r="F8" s="72">
        <f ca="1">VLOOKUP(ROW()+21,Tiptabelle!$BB$6:$BD$55,2,FALSE)</f>
        <v>0</v>
      </c>
      <c r="G8" s="73">
        <f ca="1">VLOOKUP(ROW()+21,Tiptabelle!$BB$6:$BD$55,3,FALSE)/1000</f>
        <v>0</v>
      </c>
    </row>
    <row r="9" spans="2:7">
      <c r="B9" s="62">
        <v>5</v>
      </c>
      <c r="C9" s="63" t="str">
        <f ca="1">VLOOKUP(ROW()-4,Tiptabelle!$BB$6:$BD$55,2,FALSE)</f>
        <v>Präsi</v>
      </c>
      <c r="D9" s="64">
        <f ca="1">VLOOKUP(ROW()-4,Tiptabelle!$BB$6:$BD$55,3,FALSE)/1000</f>
        <v>9</v>
      </c>
      <c r="E9" s="62">
        <v>30</v>
      </c>
      <c r="F9" s="63">
        <f ca="1">VLOOKUP(ROW()+21,Tiptabelle!$BB$6:$BD$55,2,FALSE)</f>
        <v>0</v>
      </c>
      <c r="G9" s="74">
        <f ca="1">VLOOKUP(ROW()+21,Tiptabelle!$BB$6:$BD$55,3,FALSE)/1000</f>
        <v>0</v>
      </c>
    </row>
    <row r="10" spans="2:7">
      <c r="B10" s="71">
        <v>6</v>
      </c>
      <c r="C10" s="72" t="str">
        <f ca="1">VLOOKUP(ROW()-4,Tiptabelle!$BB$6:$BD$55,2,FALSE)</f>
        <v>Sarah</v>
      </c>
      <c r="D10" s="73">
        <f ca="1">VLOOKUP(ROW()-4,Tiptabelle!$BB$6:$BD$55,3,FALSE)/1000</f>
        <v>8</v>
      </c>
      <c r="E10" s="71">
        <v>31</v>
      </c>
      <c r="F10" s="72">
        <f ca="1">VLOOKUP(ROW()+21,Tiptabelle!$BB$6:$BD$55,2,FALSE)</f>
        <v>0</v>
      </c>
      <c r="G10" s="73">
        <f ca="1">VLOOKUP(ROW()+21,Tiptabelle!$BB$6:$BD$55,3,FALSE)/1000</f>
        <v>0</v>
      </c>
    </row>
    <row r="11" spans="2:7">
      <c r="B11" s="62">
        <v>7</v>
      </c>
      <c r="C11" s="63" t="str">
        <f ca="1">VLOOKUP(ROW()-4,Tiptabelle!$BB$6:$BD$55,2,FALSE)</f>
        <v>Bertl</v>
      </c>
      <c r="D11" s="64">
        <f ca="1">VLOOKUP(ROW()-4,Tiptabelle!$BB$6:$BD$55,3,FALSE)/1000</f>
        <v>8</v>
      </c>
      <c r="E11" s="62">
        <v>32</v>
      </c>
      <c r="F11" s="63">
        <f ca="1">VLOOKUP(ROW()+21,Tiptabelle!$BB$6:$BD$55,2,FALSE)</f>
        <v>0</v>
      </c>
      <c r="G11" s="74">
        <f ca="1">VLOOKUP(ROW()+21,Tiptabelle!$BB$6:$BD$55,3,FALSE)/1000</f>
        <v>0</v>
      </c>
    </row>
    <row r="12" spans="2:7">
      <c r="B12" s="71">
        <v>8</v>
      </c>
      <c r="C12" s="72" t="str">
        <f ca="1">VLOOKUP(ROW()-4,Tiptabelle!$BB$6:$BD$55,2,FALSE)</f>
        <v>Rabea</v>
      </c>
      <c r="D12" s="73">
        <f ca="1">VLOOKUP(ROW()-4,Tiptabelle!$BB$6:$BD$55,3,FALSE)/1000</f>
        <v>8</v>
      </c>
      <c r="E12" s="71">
        <v>33</v>
      </c>
      <c r="F12" s="72">
        <f ca="1">VLOOKUP(ROW()+21,Tiptabelle!$BB$6:$BD$55,2,FALSE)</f>
        <v>0</v>
      </c>
      <c r="G12" s="73">
        <f ca="1">VLOOKUP(ROW()+21,Tiptabelle!$BB$6:$BD$55,3,FALSE)/1000</f>
        <v>0</v>
      </c>
    </row>
    <row r="13" spans="2:7">
      <c r="B13" s="62">
        <v>9</v>
      </c>
      <c r="C13" s="63" t="str">
        <f ca="1">VLOOKUP(ROW()-4,Tiptabelle!$BB$6:$BD$55,2,FALSE)</f>
        <v>Nina</v>
      </c>
      <c r="D13" s="64">
        <f ca="1">VLOOKUP(ROW()-4,Tiptabelle!$BB$6:$BD$55,3,FALSE)/1000</f>
        <v>7</v>
      </c>
      <c r="E13" s="62">
        <v>34</v>
      </c>
      <c r="F13" s="63">
        <f ca="1">VLOOKUP(ROW()+21,Tiptabelle!$BB$6:$BD$55,2,FALSE)</f>
        <v>0</v>
      </c>
      <c r="G13" s="74">
        <f ca="1">VLOOKUP(ROW()+21,Tiptabelle!$BB$6:$BD$55,3,FALSE)/1000</f>
        <v>0</v>
      </c>
    </row>
    <row r="14" spans="2:7">
      <c r="B14" s="71">
        <v>10</v>
      </c>
      <c r="C14" s="72" t="str">
        <f ca="1">VLOOKUP(ROW()-4,Tiptabelle!$BB$6:$BD$55,2,FALSE)</f>
        <v>Aldi</v>
      </c>
      <c r="D14" s="73">
        <f ca="1">VLOOKUP(ROW()-4,Tiptabelle!$BB$6:$BD$55,3,FALSE)/1000</f>
        <v>7</v>
      </c>
      <c r="E14" s="71">
        <v>35</v>
      </c>
      <c r="F14" s="72">
        <f ca="1">VLOOKUP(ROW()+21,Tiptabelle!$BB$6:$BD$55,2,FALSE)</f>
        <v>0</v>
      </c>
      <c r="G14" s="73">
        <f ca="1">VLOOKUP(ROW()+21,Tiptabelle!$BB$6:$BD$55,3,FALSE)/1000</f>
        <v>0</v>
      </c>
    </row>
    <row r="15" spans="2:7">
      <c r="B15" s="62">
        <v>11</v>
      </c>
      <c r="C15" s="63" t="str">
        <f ca="1">VLOOKUP(ROW()-4,Tiptabelle!$BB$6:$BD$55,2,FALSE)</f>
        <v>Tuffi</v>
      </c>
      <c r="D15" s="64">
        <f ca="1">VLOOKUP(ROW()-4,Tiptabelle!$BB$6:$BD$55,3,FALSE)/1000</f>
        <v>7</v>
      </c>
      <c r="E15" s="62">
        <v>36</v>
      </c>
      <c r="F15" s="63">
        <f ca="1">VLOOKUP(ROW()+21,Tiptabelle!$BB$6:$BD$55,2,FALSE)</f>
        <v>0</v>
      </c>
      <c r="G15" s="74">
        <f ca="1">VLOOKUP(ROW()+21,Tiptabelle!$BB$6:$BD$55,3,FALSE)/1000</f>
        <v>0</v>
      </c>
    </row>
    <row r="16" spans="2:7">
      <c r="B16" s="71">
        <v>12</v>
      </c>
      <c r="C16" s="72" t="str">
        <f ca="1">VLOOKUP(ROW()-4,Tiptabelle!$BB$6:$BD$55,2,FALSE)</f>
        <v>Armani</v>
      </c>
      <c r="D16" s="73">
        <f ca="1">VLOOKUP(ROW()-4,Tiptabelle!$BB$6:$BD$55,3,FALSE)/1000</f>
        <v>7</v>
      </c>
      <c r="E16" s="71">
        <v>37</v>
      </c>
      <c r="F16" s="72">
        <f ca="1">VLOOKUP(ROW()+21,Tiptabelle!$BB$6:$BD$55,2,FALSE)</f>
        <v>0</v>
      </c>
      <c r="G16" s="73">
        <f ca="1">VLOOKUP(ROW()+21,Tiptabelle!$BB$6:$BD$55,3,FALSE)/1000</f>
        <v>0</v>
      </c>
    </row>
    <row r="17" spans="2:7">
      <c r="B17" s="62">
        <v>13</v>
      </c>
      <c r="C17" s="63" t="str">
        <f ca="1">VLOOKUP(ROW()-4,Tiptabelle!$BB$6:$BD$55,2,FALSE)</f>
        <v>Stefan</v>
      </c>
      <c r="D17" s="64">
        <f ca="1">VLOOKUP(ROW()-4,Tiptabelle!$BB$6:$BD$55,3,FALSE)/1000</f>
        <v>6</v>
      </c>
      <c r="E17" s="62">
        <v>38</v>
      </c>
      <c r="F17" s="63">
        <f ca="1">VLOOKUP(ROW()+21,Tiptabelle!$BB$6:$BD$55,2,FALSE)</f>
        <v>0</v>
      </c>
      <c r="G17" s="74">
        <f ca="1">VLOOKUP(ROW()+21,Tiptabelle!$BB$6:$BD$55,3,FALSE)/1000</f>
        <v>0</v>
      </c>
    </row>
    <row r="18" spans="2:7">
      <c r="B18" s="71">
        <v>14</v>
      </c>
      <c r="C18" s="72" t="str">
        <f ca="1">VLOOKUP(ROW()-4,Tiptabelle!$BB$6:$BD$55,2,FALSE)</f>
        <v>Hammer</v>
      </c>
      <c r="D18" s="73">
        <f ca="1">VLOOKUP(ROW()-4,Tiptabelle!$BB$6:$BD$55,3,FALSE)/1000</f>
        <v>6</v>
      </c>
      <c r="E18" s="71">
        <v>39</v>
      </c>
      <c r="F18" s="72">
        <f ca="1">VLOOKUP(ROW()+21,Tiptabelle!$BB$6:$BD$55,2,FALSE)</f>
        <v>0</v>
      </c>
      <c r="G18" s="73">
        <f ca="1">VLOOKUP(ROW()+21,Tiptabelle!$BB$6:$BD$55,3,FALSE)/1000</f>
        <v>0</v>
      </c>
    </row>
    <row r="19" spans="2:7">
      <c r="B19" s="62">
        <v>15</v>
      </c>
      <c r="C19" s="63" t="str">
        <f ca="1">VLOOKUP(ROW()-4,Tiptabelle!$BB$6:$BD$55,2,FALSE)</f>
        <v>Maik</v>
      </c>
      <c r="D19" s="64">
        <f ca="1">VLOOKUP(ROW()-4,Tiptabelle!$BB$6:$BD$55,3,FALSE)/1000</f>
        <v>6</v>
      </c>
      <c r="E19" s="62">
        <v>40</v>
      </c>
      <c r="F19" s="63">
        <f ca="1">VLOOKUP(ROW()+21,Tiptabelle!$BB$6:$BD$55,2,FALSE)</f>
        <v>0</v>
      </c>
      <c r="G19" s="74">
        <f ca="1">VLOOKUP(ROW()+21,Tiptabelle!$BB$6:$BD$55,3,FALSE)/1000</f>
        <v>0</v>
      </c>
    </row>
    <row r="20" spans="2:7">
      <c r="B20" s="71">
        <v>16</v>
      </c>
      <c r="C20" s="72" t="str">
        <f ca="1">VLOOKUP(ROW()-4,Tiptabelle!$BB$6:$BD$55,2,FALSE)</f>
        <v>Felix</v>
      </c>
      <c r="D20" s="73">
        <f ca="1">VLOOKUP(ROW()-4,Tiptabelle!$BB$6:$BD$55,3,FALSE)/1000</f>
        <v>6</v>
      </c>
      <c r="E20" s="71">
        <v>41</v>
      </c>
      <c r="F20" s="72">
        <f ca="1">VLOOKUP(ROW()+21,Tiptabelle!$BB$6:$BD$55,2,FALSE)</f>
        <v>0</v>
      </c>
      <c r="G20" s="73">
        <f ca="1">VLOOKUP(ROW()+21,Tiptabelle!$BB$6:$BD$55,3,FALSE)/1000</f>
        <v>0</v>
      </c>
    </row>
    <row r="21" spans="2:7">
      <c r="B21" s="62">
        <v>17</v>
      </c>
      <c r="C21" s="63" t="str">
        <f ca="1">VLOOKUP(ROW()-4,Tiptabelle!$BB$6:$BD$55,2,FALSE)</f>
        <v>Kathi</v>
      </c>
      <c r="D21" s="64">
        <f ca="1">VLOOKUP(ROW()-4,Tiptabelle!$BB$6:$BD$55,3,FALSE)/1000</f>
        <v>6</v>
      </c>
      <c r="E21" s="62">
        <v>42</v>
      </c>
      <c r="F21" s="63">
        <f ca="1">VLOOKUP(ROW()+21,Tiptabelle!$BB$6:$BD$55,2,FALSE)</f>
        <v>0</v>
      </c>
      <c r="G21" s="74">
        <f ca="1">VLOOKUP(ROW()+21,Tiptabelle!$BB$6:$BD$55,3,FALSE)/1000</f>
        <v>0</v>
      </c>
    </row>
    <row r="22" spans="2:7">
      <c r="B22" s="71">
        <v>18</v>
      </c>
      <c r="C22" s="72" t="str">
        <f ca="1">VLOOKUP(ROW()-4,Tiptabelle!$BB$6:$BD$55,2,FALSE)</f>
        <v>Feldi</v>
      </c>
      <c r="D22" s="73">
        <f ca="1">VLOOKUP(ROW()-4,Tiptabelle!$BB$6:$BD$55,3,FALSE)/1000</f>
        <v>6</v>
      </c>
      <c r="E22" s="71">
        <v>43</v>
      </c>
      <c r="F22" s="72">
        <f ca="1">VLOOKUP(ROW()+21,Tiptabelle!$BB$6:$BD$55,2,FALSE)</f>
        <v>0</v>
      </c>
      <c r="G22" s="73">
        <f ca="1">VLOOKUP(ROW()+21,Tiptabelle!$BB$6:$BD$55,3,FALSE)/1000</f>
        <v>0</v>
      </c>
    </row>
    <row r="23" spans="2:7">
      <c r="B23" s="62">
        <v>19</v>
      </c>
      <c r="C23" s="63" t="str">
        <f ca="1">VLOOKUP(ROW()-4,Tiptabelle!$BB$6:$BD$55,2,FALSE)</f>
        <v>stemü</v>
      </c>
      <c r="D23" s="64">
        <f ca="1">VLOOKUP(ROW()-4,Tiptabelle!$BB$6:$BD$55,3,FALSE)/1000</f>
        <v>6</v>
      </c>
      <c r="E23" s="62">
        <v>44</v>
      </c>
      <c r="F23" s="63">
        <f ca="1">VLOOKUP(ROW()+21,Tiptabelle!$BB$6:$BD$55,2,FALSE)</f>
        <v>0</v>
      </c>
      <c r="G23" s="74">
        <f ca="1">VLOOKUP(ROW()+21,Tiptabelle!$BB$6:$BD$55,3,FALSE)/1000</f>
        <v>0</v>
      </c>
    </row>
    <row r="24" spans="2:7">
      <c r="B24" s="71">
        <v>20</v>
      </c>
      <c r="C24" s="72" t="str">
        <f ca="1">VLOOKUP(ROW()-4,Tiptabelle!$BB$6:$BD$55,2,FALSE)</f>
        <v>Guido</v>
      </c>
      <c r="D24" s="73">
        <f ca="1">VLOOKUP(ROW()-4,Tiptabelle!$BB$6:$BD$55,3,FALSE)/1000</f>
        <v>6</v>
      </c>
      <c r="E24" s="71">
        <v>45</v>
      </c>
      <c r="F24" s="72">
        <f ca="1">VLOOKUP(ROW()+21,Tiptabelle!$BB$6:$BD$55,2,FALSE)</f>
        <v>0</v>
      </c>
      <c r="G24" s="73">
        <f ca="1">VLOOKUP(ROW()+21,Tiptabelle!$BB$6:$BD$55,3,FALSE)/1000</f>
        <v>0</v>
      </c>
    </row>
    <row r="25" spans="2:7">
      <c r="B25" s="62">
        <v>21</v>
      </c>
      <c r="C25" s="63" t="str">
        <f ca="1">VLOOKUP(ROW()-4,Tiptabelle!$BB$6:$BD$55,2,FALSE)</f>
        <v>Holger</v>
      </c>
      <c r="D25" s="64">
        <f ca="1">VLOOKUP(ROW()-4,Tiptabelle!$BB$6:$BD$55,3,FALSE)/1000</f>
        <v>6</v>
      </c>
      <c r="E25" s="62">
        <v>46</v>
      </c>
      <c r="F25" s="63">
        <f ca="1">VLOOKUP(ROW()+21,Tiptabelle!$BB$6:$BD$55,2,FALSE)</f>
        <v>0</v>
      </c>
      <c r="G25" s="74">
        <f ca="1">VLOOKUP(ROW()+21,Tiptabelle!$BB$6:$BD$55,3,FALSE)/1000</f>
        <v>0</v>
      </c>
    </row>
    <row r="26" spans="2:7">
      <c r="B26" s="71">
        <v>22</v>
      </c>
      <c r="C26" s="72" t="str">
        <f ca="1">VLOOKUP(ROW()-4,Tiptabelle!$BB$6:$BD$55,2,FALSE)</f>
        <v>Christoph</v>
      </c>
      <c r="D26" s="73">
        <f ca="1">VLOOKUP(ROW()-4,Tiptabelle!$BB$6:$BD$55,3,FALSE)/1000</f>
        <v>6</v>
      </c>
      <c r="E26" s="71">
        <v>47</v>
      </c>
      <c r="F26" s="72">
        <f ca="1">VLOOKUP(ROW()+21,Tiptabelle!$BB$6:$BD$55,2,FALSE)</f>
        <v>0</v>
      </c>
      <c r="G26" s="73">
        <f ca="1">VLOOKUP(ROW()+21,Tiptabelle!$BB$6:$BD$55,3,FALSE)/1000</f>
        <v>0</v>
      </c>
    </row>
    <row r="27" spans="2:7">
      <c r="B27" s="62">
        <v>23</v>
      </c>
      <c r="C27" s="63" t="str">
        <f ca="1">VLOOKUP(ROW()-4,Tiptabelle!$BB$6:$BD$55,2,FALSE)</f>
        <v>Andy</v>
      </c>
      <c r="D27" s="64">
        <f ca="1">VLOOKUP(ROW()-4,Tiptabelle!$BB$6:$BD$55,3,FALSE)/1000</f>
        <v>5</v>
      </c>
      <c r="E27" s="62">
        <v>48</v>
      </c>
      <c r="F27" s="63">
        <f ca="1">VLOOKUP(ROW()+21,Tiptabelle!$BB$6:$BD$55,2,FALSE)</f>
        <v>0</v>
      </c>
      <c r="G27" s="74">
        <f ca="1">VLOOKUP(ROW()+21,Tiptabelle!$BB$6:$BD$55,3,FALSE)/1000</f>
        <v>0</v>
      </c>
    </row>
    <row r="28" spans="2:7">
      <c r="B28" s="71">
        <v>24</v>
      </c>
      <c r="C28" s="72" t="str">
        <f ca="1">VLOOKUP(ROW()-4,Tiptabelle!$BB$6:$BD$55,2,FALSE)</f>
        <v>Max</v>
      </c>
      <c r="D28" s="73">
        <f ca="1">VLOOKUP(ROW()-4,Tiptabelle!$BB$6:$BD$55,3,FALSE)/1000</f>
        <v>5</v>
      </c>
      <c r="E28" s="71">
        <v>49</v>
      </c>
      <c r="F28" s="72">
        <f ca="1">VLOOKUP(ROW()+21,Tiptabelle!$BB$6:$BD$55,2,FALSE)</f>
        <v>0</v>
      </c>
      <c r="G28" s="73">
        <f ca="1">VLOOKUP(ROW()+21,Tiptabelle!$BB$6:$BD$55,3,FALSE)/1000</f>
        <v>0</v>
      </c>
    </row>
    <row r="29" spans="2:7" ht="13.8" thickBot="1">
      <c r="B29" s="65">
        <v>25</v>
      </c>
      <c r="C29" s="66" t="str">
        <f ca="1">VLOOKUP(ROW()-4,Tiptabelle!$BB$6:$BD$55,2,FALSE)</f>
        <v>Ehlu</v>
      </c>
      <c r="D29" s="67">
        <f ca="1">VLOOKUP(ROW()-4,Tiptabelle!$BB$6:$BD$55,3,FALSE)/1000</f>
        <v>5</v>
      </c>
      <c r="E29" s="65">
        <v>50</v>
      </c>
      <c r="F29" s="66" t="str">
        <f ca="1">VLOOKUP(ROW()+21,Tiptabelle!$BB$6:$BD$55,2,FALSE)</f>
        <v>Helge</v>
      </c>
      <c r="G29" s="75">
        <f ca="1">VLOOKUP(ROW()+21,Tiptabelle!$BB$6:$BD$55,3,FALSE)/1000</f>
        <v>0</v>
      </c>
    </row>
  </sheetData>
  <sheetProtection sheet="1" objects="1" scenarios="1"/>
  <customSheetViews>
    <customSheetView guid="{AAA25EFF-DD7A-41F9-AC7D-EB4FBF5641F0}">
      <selection activeCell="CJ2" sqref="CJ2:CK2"/>
      <pageMargins left="0.39370078740157483" right="0.39370078740157483" top="0.98425196850393704" bottom="0.98425196850393704" header="0.51181102362204722" footer="0.51181102362204722"/>
      <pageSetup paperSize="9" orientation="portrait" horizontalDpi="300" verticalDpi="300" r:id="rId1"/>
      <headerFooter alignWithMargins="0"/>
    </customSheetView>
  </customSheetView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1"/>
  <sheetViews>
    <sheetView zoomScale="115" zoomScaleNormal="115" workbookViewId="0"/>
  </sheetViews>
  <sheetFormatPr baseColWidth="10" defaultRowHeight="13.2"/>
  <cols>
    <col min="1" max="1" width="8.44140625" bestFit="1" customWidth="1"/>
    <col min="2" max="2" width="23.88671875" bestFit="1" customWidth="1"/>
    <col min="3" max="10" width="4.109375" style="1" customWidth="1"/>
    <col min="11" max="11" width="4.109375" style="1" hidden="1" customWidth="1"/>
    <col min="12" max="27" width="4.109375" style="1" customWidth="1"/>
  </cols>
  <sheetData>
    <row r="1" spans="1:27" ht="13.8" thickBot="1"/>
    <row r="2" spans="1:27" ht="13.8" thickBot="1">
      <c r="C2" s="239" t="s">
        <v>17</v>
      </c>
      <c r="D2" s="240"/>
      <c r="E2" s="240"/>
      <c r="F2" s="240"/>
      <c r="G2" s="240"/>
      <c r="H2" s="240"/>
      <c r="I2" s="240"/>
      <c r="J2" s="241"/>
      <c r="L2" s="239" t="s">
        <v>3</v>
      </c>
      <c r="M2" s="240"/>
      <c r="N2" s="240"/>
      <c r="O2" s="240"/>
      <c r="P2" s="240"/>
      <c r="Q2" s="240"/>
      <c r="R2" s="240"/>
      <c r="S2" s="241"/>
      <c r="T2" s="239" t="s">
        <v>16</v>
      </c>
      <c r="U2" s="240"/>
      <c r="V2" s="240"/>
      <c r="W2" s="240"/>
      <c r="X2" s="240"/>
      <c r="Y2" s="240"/>
      <c r="Z2" s="240"/>
      <c r="AA2" s="241"/>
    </row>
    <row r="3" spans="1:27" ht="13.8" thickBot="1">
      <c r="A3" s="3" t="s">
        <v>18</v>
      </c>
      <c r="B3" s="9" t="s">
        <v>19</v>
      </c>
      <c r="C3" s="8" t="s">
        <v>9</v>
      </c>
      <c r="D3" s="5" t="s">
        <v>10</v>
      </c>
      <c r="E3" s="5" t="s">
        <v>11</v>
      </c>
      <c r="F3" s="5" t="s">
        <v>12</v>
      </c>
      <c r="G3" s="242" t="s">
        <v>13</v>
      </c>
      <c r="H3" s="242"/>
      <c r="I3" s="5" t="s">
        <v>20</v>
      </c>
      <c r="J3" s="6" t="s">
        <v>15</v>
      </c>
      <c r="L3" s="8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5"/>
      <c r="R3" s="5" t="s">
        <v>20</v>
      </c>
      <c r="S3" s="6" t="s">
        <v>15</v>
      </c>
      <c r="T3" s="8" t="s">
        <v>9</v>
      </c>
      <c r="U3" s="5" t="s">
        <v>10</v>
      </c>
      <c r="V3" s="5" t="s">
        <v>11</v>
      </c>
      <c r="W3" s="5" t="s">
        <v>12</v>
      </c>
      <c r="X3" s="5" t="s">
        <v>13</v>
      </c>
      <c r="Y3" s="5"/>
      <c r="Z3" s="5" t="s">
        <v>20</v>
      </c>
      <c r="AA3" s="6" t="s">
        <v>15</v>
      </c>
    </row>
    <row r="4" spans="1:27">
      <c r="A4" s="10">
        <f ca="1">VLOOKUP(ROW()-3,Matrix1!$AM$4:$BN$21,COLUMN()+1,FALSE)</f>
        <v>1</v>
      </c>
      <c r="B4" t="str">
        <f ca="1">VLOOKUP(ROW()-3,Matrix1!$AM$4:$BN$21,COLUMN()+1,FALSE)</f>
        <v>FC Bayern München</v>
      </c>
      <c r="C4" s="7">
        <f ca="1">VLOOKUP(ROW()-3,Matrix1!$AM$4:$BN$21,COLUMN()+1,FALSE)</f>
        <v>1</v>
      </c>
      <c r="D4" s="1">
        <f ca="1">VLOOKUP(ROW()-3,Matrix1!$AM$4:$BN$21,COLUMN()+1,FALSE)</f>
        <v>1</v>
      </c>
      <c r="E4" s="1">
        <f ca="1">VLOOKUP(ROW()-3,Matrix1!$AM$4:$BN$21,COLUMN()+1,FALSE)</f>
        <v>0</v>
      </c>
      <c r="F4" s="1">
        <f ca="1">VLOOKUP(ROW()-3,Matrix1!$AM$4:$BN$21,COLUMN()+1,FALSE)</f>
        <v>0</v>
      </c>
      <c r="G4" s="1">
        <f ca="1">VLOOKUP(ROW()-3,Matrix1!$AM$4:$BN$21,COLUMN()+1,FALSE)</f>
        <v>5</v>
      </c>
      <c r="H4" s="1">
        <f ca="1">VLOOKUP(ROW()-3,Matrix1!$AM$4:$BN$21,COLUMN()+1,FALSE)</f>
        <v>1</v>
      </c>
      <c r="I4" s="1">
        <f ca="1">VLOOKUP(ROW()-3,Matrix1!$AM$4:$BN$21,COLUMN()+1,FALSE)</f>
        <v>4</v>
      </c>
      <c r="J4" s="4">
        <f ca="1">VLOOKUP(ROW()-3,Matrix1!$AM$4:$BN$21,COLUMN()+1,FALSE)</f>
        <v>3</v>
      </c>
      <c r="K4" s="1">
        <f ca="1">VLOOKUP(ROW()-3,Matrix1!$AM$4:$BN$21,COLUMN()+1,FALSE)</f>
        <v>0</v>
      </c>
      <c r="L4" s="7">
        <f ca="1">VLOOKUP(ROW()-3,Matrix1!$AM$4:$BN$21,COLUMN()+1,FALSE)</f>
        <v>1</v>
      </c>
      <c r="M4" s="1">
        <f ca="1">VLOOKUP(ROW()-3,Matrix1!$AM$4:$BN$21,COLUMN()+1,FALSE)</f>
        <v>1</v>
      </c>
      <c r="N4" s="1">
        <f ca="1">VLOOKUP(ROW()-3,Matrix1!$AM$4:$BN$21,COLUMN()+1,FALSE)</f>
        <v>0</v>
      </c>
      <c r="O4" s="1">
        <f ca="1">VLOOKUP(ROW()-3,Matrix1!$AM$4:$BN$21,COLUMN()+1,FALSE)</f>
        <v>0</v>
      </c>
      <c r="P4" s="1">
        <f ca="1">VLOOKUP(ROW()-3,Matrix1!$AM$4:$BN$21,COLUMN()+1,FALSE)</f>
        <v>5</v>
      </c>
      <c r="Q4" s="1">
        <f ca="1">VLOOKUP(ROW()-3,Matrix1!$AM$4:$BN$21,COLUMN()+1,FALSE)</f>
        <v>1</v>
      </c>
      <c r="R4" s="1">
        <f ca="1">VLOOKUP(ROW()-3,Matrix1!$AM$4:$BN$21,COLUMN()+1,FALSE)</f>
        <v>4</v>
      </c>
      <c r="S4" s="4">
        <f ca="1">VLOOKUP(ROW()-3,Matrix1!$AM$4:$BN$21,COLUMN()+1,FALSE)</f>
        <v>3</v>
      </c>
      <c r="T4" s="7">
        <f ca="1">VLOOKUP(ROW()-3,Matrix1!$AM$4:$BN$21,COLUMN()+1,FALSE)</f>
        <v>0</v>
      </c>
      <c r="U4" s="1">
        <f ca="1">VLOOKUP(ROW()-3,Matrix1!$AM$4:$BN$21,COLUMN()+1,FALSE)</f>
        <v>0</v>
      </c>
      <c r="V4" s="1">
        <f ca="1">VLOOKUP(ROW()-3,Matrix1!$AM$4:$BN$21,COLUMN()+1,FALSE)</f>
        <v>0</v>
      </c>
      <c r="W4" s="1">
        <f ca="1">VLOOKUP(ROW()-3,Matrix1!$AM$4:$BN$21,COLUMN()+1,FALSE)</f>
        <v>0</v>
      </c>
      <c r="X4" s="1">
        <f ca="1">VLOOKUP(ROW()-3,Matrix1!$AM$4:$BN$21,COLUMN()+1,FALSE)</f>
        <v>0</v>
      </c>
      <c r="Y4" s="1">
        <f ca="1">VLOOKUP(ROW()-3,Matrix1!$AM$4:$BN$21,COLUMN()+1,FALSE)</f>
        <v>0</v>
      </c>
      <c r="Z4" s="1">
        <f ca="1">VLOOKUP(ROW()-3,Matrix1!$AM$4:$BN$21,COLUMN()+1,FALSE)</f>
        <v>0</v>
      </c>
      <c r="AA4" s="4">
        <f ca="1">VLOOKUP(ROW()-3,Matrix1!$AM$4:$BN$21,COLUMN()+1,FALSE)</f>
        <v>0</v>
      </c>
    </row>
    <row r="5" spans="1:27">
      <c r="A5" s="10">
        <f ca="1">VLOOKUP(ROW()-3,Matrix1!$AM$4:$BN$21,COLUMN()+1,FALSE)</f>
        <v>2</v>
      </c>
      <c r="B5" t="str">
        <f ca="1">VLOOKUP(ROW()-3,Matrix1!$AM$4:$BN$21,COLUMN()+1,FALSE)</f>
        <v>SC Freiburg</v>
      </c>
      <c r="C5" s="7">
        <f ca="1">VLOOKUP(ROW()-3,Matrix1!$AM$4:$BN$21,COLUMN()+1,FALSE)</f>
        <v>1</v>
      </c>
      <c r="D5" s="1">
        <f ca="1">VLOOKUP(ROW()-3,Matrix1!$AM$4:$BN$21,COLUMN()+1,FALSE)</f>
        <v>1</v>
      </c>
      <c r="E5" s="1">
        <f ca="1">VLOOKUP(ROW()-3,Matrix1!$AM$4:$BN$21,COLUMN()+1,FALSE)</f>
        <v>0</v>
      </c>
      <c r="F5" s="1">
        <f ca="1">VLOOKUP(ROW()-3,Matrix1!$AM$4:$BN$21,COLUMN()+1,FALSE)</f>
        <v>0</v>
      </c>
      <c r="G5" s="1">
        <f ca="1">VLOOKUP(ROW()-3,Matrix1!$AM$4:$BN$21,COLUMN()+1,FALSE)</f>
        <v>4</v>
      </c>
      <c r="H5" s="1">
        <f ca="1">VLOOKUP(ROW()-3,Matrix1!$AM$4:$BN$21,COLUMN()+1,FALSE)</f>
        <v>1</v>
      </c>
      <c r="I5" s="1">
        <f ca="1">VLOOKUP(ROW()-3,Matrix1!$AM$4:$BN$21,COLUMN()+1,FALSE)</f>
        <v>3</v>
      </c>
      <c r="J5" s="4">
        <f ca="1">VLOOKUP(ROW()-3,Matrix1!$AM$4:$BN$21,COLUMN()+1,FALSE)</f>
        <v>3</v>
      </c>
      <c r="K5" s="1">
        <f ca="1">VLOOKUP(ROW()-3,Matrix1!$AM$4:$BN$21,COLUMN()+1,FALSE)</f>
        <v>0</v>
      </c>
      <c r="L5" s="7">
        <f ca="1">VLOOKUP(ROW()-3,Matrix1!$AM$4:$BN$21,COLUMN()+1,FALSE)</f>
        <v>1</v>
      </c>
      <c r="M5" s="1">
        <f ca="1">VLOOKUP(ROW()-3,Matrix1!$AM$4:$BN$21,COLUMN()+1,FALSE)</f>
        <v>1</v>
      </c>
      <c r="N5" s="1">
        <f ca="1">VLOOKUP(ROW()-3,Matrix1!$AM$4:$BN$21,COLUMN()+1,FALSE)</f>
        <v>0</v>
      </c>
      <c r="O5" s="1">
        <f ca="1">VLOOKUP(ROW()-3,Matrix1!$AM$4:$BN$21,COLUMN()+1,FALSE)</f>
        <v>0</v>
      </c>
      <c r="P5" s="1">
        <f ca="1">VLOOKUP(ROW()-3,Matrix1!$AM$4:$BN$21,COLUMN()+1,FALSE)</f>
        <v>4</v>
      </c>
      <c r="Q5" s="1">
        <f ca="1">VLOOKUP(ROW()-3,Matrix1!$AM$4:$BN$21,COLUMN()+1,FALSE)</f>
        <v>1</v>
      </c>
      <c r="R5" s="1">
        <f ca="1">VLOOKUP(ROW()-3,Matrix1!$AM$4:$BN$21,COLUMN()+1,FALSE)</f>
        <v>3</v>
      </c>
      <c r="S5" s="4">
        <f ca="1">VLOOKUP(ROW()-3,Matrix1!$AM$4:$BN$21,COLUMN()+1,FALSE)</f>
        <v>3</v>
      </c>
      <c r="T5" s="7">
        <f ca="1">VLOOKUP(ROW()-3,Matrix1!$AM$4:$BN$21,COLUMN()+1,FALSE)</f>
        <v>0</v>
      </c>
      <c r="U5" s="1">
        <f ca="1">VLOOKUP(ROW()-3,Matrix1!$AM$4:$BN$21,COLUMN()+1,FALSE)</f>
        <v>0</v>
      </c>
      <c r="V5" s="1">
        <f ca="1">VLOOKUP(ROW()-3,Matrix1!$AM$4:$BN$21,COLUMN()+1,FALSE)</f>
        <v>0</v>
      </c>
      <c r="W5" s="1">
        <f ca="1">VLOOKUP(ROW()-3,Matrix1!$AM$4:$BN$21,COLUMN()+1,FALSE)</f>
        <v>0</v>
      </c>
      <c r="X5" s="1">
        <f ca="1">VLOOKUP(ROW()-3,Matrix1!$AM$4:$BN$21,COLUMN()+1,FALSE)</f>
        <v>0</v>
      </c>
      <c r="Y5" s="1">
        <f ca="1">VLOOKUP(ROW()-3,Matrix1!$AM$4:$BN$21,COLUMN()+1,FALSE)</f>
        <v>0</v>
      </c>
      <c r="Z5" s="1">
        <f ca="1">VLOOKUP(ROW()-3,Matrix1!$AM$4:$BN$21,COLUMN()+1,FALSE)</f>
        <v>0</v>
      </c>
      <c r="AA5" s="4">
        <f ca="1">VLOOKUP(ROW()-3,Matrix1!$AM$4:$BN$21,COLUMN()+1,FALSE)</f>
        <v>0</v>
      </c>
    </row>
    <row r="6" spans="1:27">
      <c r="A6" s="10">
        <f ca="1">VLOOKUP(ROW()-3,Matrix1!$AM$4:$BN$21,COLUMN()+1,FALSE)</f>
        <v>3</v>
      </c>
      <c r="B6" t="str">
        <f ca="1">VLOOKUP(ROW()-3,Matrix1!$AM$4:$BN$21,COLUMN()+1,FALSE)</f>
        <v>RB Leipzig</v>
      </c>
      <c r="C6" s="7">
        <f ca="1">VLOOKUP(ROW()-3,Matrix1!$AM$4:$BN$21,COLUMN()+1,FALSE)</f>
        <v>1</v>
      </c>
      <c r="D6" s="1">
        <f ca="1">VLOOKUP(ROW()-3,Matrix1!$AM$4:$BN$21,COLUMN()+1,FALSE)</f>
        <v>1</v>
      </c>
      <c r="E6" s="1">
        <f ca="1">VLOOKUP(ROW()-3,Matrix1!$AM$4:$BN$21,COLUMN()+1,FALSE)</f>
        <v>0</v>
      </c>
      <c r="F6" s="1">
        <f ca="1">VLOOKUP(ROW()-3,Matrix1!$AM$4:$BN$21,COLUMN()+1,FALSE)</f>
        <v>0</v>
      </c>
      <c r="G6" s="1">
        <f ca="1">VLOOKUP(ROW()-3,Matrix1!$AM$4:$BN$21,COLUMN()+1,FALSE)</f>
        <v>3</v>
      </c>
      <c r="H6" s="1">
        <f ca="1">VLOOKUP(ROW()-3,Matrix1!$AM$4:$BN$21,COLUMN()+1,FALSE)</f>
        <v>0</v>
      </c>
      <c r="I6" s="1">
        <f ca="1">VLOOKUP(ROW()-3,Matrix1!$AM$4:$BN$21,COLUMN()+1,FALSE)</f>
        <v>3</v>
      </c>
      <c r="J6" s="4">
        <f ca="1">VLOOKUP(ROW()-3,Matrix1!$AM$4:$BN$21,COLUMN()+1,FALSE)</f>
        <v>3</v>
      </c>
      <c r="K6" s="1">
        <f ca="1">VLOOKUP(ROW()-3,Matrix1!$AM$4:$BN$21,COLUMN()+1,FALSE)</f>
        <v>0</v>
      </c>
      <c r="L6" s="7">
        <f ca="1">VLOOKUP(ROW()-3,Matrix1!$AM$4:$BN$21,COLUMN()+1,FALSE)</f>
        <v>1</v>
      </c>
      <c r="M6" s="1">
        <f ca="1">VLOOKUP(ROW()-3,Matrix1!$AM$4:$BN$21,COLUMN()+1,FALSE)</f>
        <v>1</v>
      </c>
      <c r="N6" s="1">
        <f ca="1">VLOOKUP(ROW()-3,Matrix1!$AM$4:$BN$21,COLUMN()+1,FALSE)</f>
        <v>0</v>
      </c>
      <c r="O6" s="1">
        <f ca="1">VLOOKUP(ROW()-3,Matrix1!$AM$4:$BN$21,COLUMN()+1,FALSE)</f>
        <v>0</v>
      </c>
      <c r="P6" s="1">
        <f ca="1">VLOOKUP(ROW()-3,Matrix1!$AM$4:$BN$21,COLUMN()+1,FALSE)</f>
        <v>3</v>
      </c>
      <c r="Q6" s="1">
        <f ca="1">VLOOKUP(ROW()-3,Matrix1!$AM$4:$BN$21,COLUMN()+1,FALSE)</f>
        <v>0</v>
      </c>
      <c r="R6" s="1">
        <f ca="1">VLOOKUP(ROW()-3,Matrix1!$AM$4:$BN$21,COLUMN()+1,FALSE)</f>
        <v>3</v>
      </c>
      <c r="S6" s="4">
        <f ca="1">VLOOKUP(ROW()-3,Matrix1!$AM$4:$BN$21,COLUMN()+1,FALSE)</f>
        <v>3</v>
      </c>
      <c r="T6" s="7">
        <f ca="1">VLOOKUP(ROW()-3,Matrix1!$AM$4:$BN$21,COLUMN()+1,FALSE)</f>
        <v>0</v>
      </c>
      <c r="U6" s="1">
        <f ca="1">VLOOKUP(ROW()-3,Matrix1!$AM$4:$BN$21,COLUMN()+1,FALSE)</f>
        <v>0</v>
      </c>
      <c r="V6" s="1">
        <f ca="1">VLOOKUP(ROW()-3,Matrix1!$AM$4:$BN$21,COLUMN()+1,FALSE)</f>
        <v>0</v>
      </c>
      <c r="W6" s="1">
        <f ca="1">VLOOKUP(ROW()-3,Matrix1!$AM$4:$BN$21,COLUMN()+1,FALSE)</f>
        <v>0</v>
      </c>
      <c r="X6" s="1">
        <f ca="1">VLOOKUP(ROW()-3,Matrix1!$AM$4:$BN$21,COLUMN()+1,FALSE)</f>
        <v>0</v>
      </c>
      <c r="Y6" s="1">
        <f ca="1">VLOOKUP(ROW()-3,Matrix1!$AM$4:$BN$21,COLUMN()+1,FALSE)</f>
        <v>0</v>
      </c>
      <c r="Z6" s="1">
        <f ca="1">VLOOKUP(ROW()-3,Matrix1!$AM$4:$BN$21,COLUMN()+1,FALSE)</f>
        <v>0</v>
      </c>
      <c r="AA6" s="4">
        <f ca="1">VLOOKUP(ROW()-3,Matrix1!$AM$4:$BN$21,COLUMN()+1,FALSE)</f>
        <v>0</v>
      </c>
    </row>
    <row r="7" spans="1:27">
      <c r="A7" s="10">
        <f ca="1">VLOOKUP(ROW()-3,Matrix1!$AM$4:$BN$21,COLUMN()+1,FALSE)</f>
        <v>3</v>
      </c>
      <c r="B7" t="str">
        <f ca="1">VLOOKUP(ROW()-3,Matrix1!$AM$4:$BN$21,COLUMN()+1,FALSE)</f>
        <v>FC Augsburg</v>
      </c>
      <c r="C7" s="7">
        <f ca="1">VLOOKUP(ROW()-3,Matrix1!$AM$4:$BN$21,COLUMN()+1,FALSE)</f>
        <v>1</v>
      </c>
      <c r="D7" s="1">
        <f ca="1">VLOOKUP(ROW()-3,Matrix1!$AM$4:$BN$21,COLUMN()+1,FALSE)</f>
        <v>1</v>
      </c>
      <c r="E7" s="1">
        <f ca="1">VLOOKUP(ROW()-3,Matrix1!$AM$4:$BN$21,COLUMN()+1,FALSE)</f>
        <v>0</v>
      </c>
      <c r="F7" s="1">
        <f ca="1">VLOOKUP(ROW()-3,Matrix1!$AM$4:$BN$21,COLUMN()+1,FALSE)</f>
        <v>0</v>
      </c>
      <c r="G7" s="1">
        <f ca="1">VLOOKUP(ROW()-3,Matrix1!$AM$4:$BN$21,COLUMN()+1,FALSE)</f>
        <v>3</v>
      </c>
      <c r="H7" s="1">
        <f ca="1">VLOOKUP(ROW()-3,Matrix1!$AM$4:$BN$21,COLUMN()+1,FALSE)</f>
        <v>0</v>
      </c>
      <c r="I7" s="1">
        <f ca="1">VLOOKUP(ROW()-3,Matrix1!$AM$4:$BN$21,COLUMN()+1,FALSE)</f>
        <v>3</v>
      </c>
      <c r="J7" s="4">
        <f ca="1">VLOOKUP(ROW()-3,Matrix1!$AM$4:$BN$21,COLUMN()+1,FALSE)</f>
        <v>3</v>
      </c>
      <c r="K7" s="1">
        <f ca="1">VLOOKUP(ROW()-3,Matrix1!$AM$4:$BN$21,COLUMN()+1,FALSE)</f>
        <v>0</v>
      </c>
      <c r="L7" s="7">
        <f ca="1">VLOOKUP(ROW()-3,Matrix1!$AM$4:$BN$21,COLUMN()+1,FALSE)</f>
        <v>1</v>
      </c>
      <c r="M7" s="1">
        <f ca="1">VLOOKUP(ROW()-3,Matrix1!$AM$4:$BN$21,COLUMN()+1,FALSE)</f>
        <v>1</v>
      </c>
      <c r="N7" s="1">
        <f ca="1">VLOOKUP(ROW()-3,Matrix1!$AM$4:$BN$21,COLUMN()+1,FALSE)</f>
        <v>0</v>
      </c>
      <c r="O7" s="1">
        <f ca="1">VLOOKUP(ROW()-3,Matrix1!$AM$4:$BN$21,COLUMN()+1,FALSE)</f>
        <v>0</v>
      </c>
      <c r="P7" s="1">
        <f ca="1">VLOOKUP(ROW()-3,Matrix1!$AM$4:$BN$21,COLUMN()+1,FALSE)</f>
        <v>3</v>
      </c>
      <c r="Q7" s="1">
        <f ca="1">VLOOKUP(ROW()-3,Matrix1!$AM$4:$BN$21,COLUMN()+1,FALSE)</f>
        <v>0</v>
      </c>
      <c r="R7" s="1">
        <f ca="1">VLOOKUP(ROW()-3,Matrix1!$AM$4:$BN$21,COLUMN()+1,FALSE)</f>
        <v>3</v>
      </c>
      <c r="S7" s="4">
        <f ca="1">VLOOKUP(ROW()-3,Matrix1!$AM$4:$BN$21,COLUMN()+1,FALSE)</f>
        <v>3</v>
      </c>
      <c r="T7" s="7">
        <f ca="1">VLOOKUP(ROW()-3,Matrix1!$AM$4:$BN$21,COLUMN()+1,FALSE)</f>
        <v>0</v>
      </c>
      <c r="U7" s="1">
        <f ca="1">VLOOKUP(ROW()-3,Matrix1!$AM$4:$BN$21,COLUMN()+1,FALSE)</f>
        <v>0</v>
      </c>
      <c r="V7" s="1">
        <f ca="1">VLOOKUP(ROW()-3,Matrix1!$AM$4:$BN$21,COLUMN()+1,FALSE)</f>
        <v>0</v>
      </c>
      <c r="W7" s="1">
        <f ca="1">VLOOKUP(ROW()-3,Matrix1!$AM$4:$BN$21,COLUMN()+1,FALSE)</f>
        <v>0</v>
      </c>
      <c r="X7" s="1">
        <f ca="1">VLOOKUP(ROW()-3,Matrix1!$AM$4:$BN$21,COLUMN()+1,FALSE)</f>
        <v>0</v>
      </c>
      <c r="Y7" s="1">
        <f ca="1">VLOOKUP(ROW()-3,Matrix1!$AM$4:$BN$21,COLUMN()+1,FALSE)</f>
        <v>0</v>
      </c>
      <c r="Z7" s="1">
        <f ca="1">VLOOKUP(ROW()-3,Matrix1!$AM$4:$BN$21,COLUMN()+1,FALSE)</f>
        <v>0</v>
      </c>
      <c r="AA7" s="4">
        <f ca="1">VLOOKUP(ROW()-3,Matrix1!$AM$4:$BN$21,COLUMN()+1,FALSE)</f>
        <v>0</v>
      </c>
    </row>
    <row r="8" spans="1:27">
      <c r="A8" s="10">
        <f ca="1">VLOOKUP(ROW()-3,Matrix1!$AM$4:$BN$21,COLUMN()+1,FALSE)</f>
        <v>5</v>
      </c>
      <c r="B8" t="str">
        <f ca="1">VLOOKUP(ROW()-3,Matrix1!$AM$4:$BN$21,COLUMN()+1,FALSE)</f>
        <v>BV Borussia 09 Dortmund</v>
      </c>
      <c r="C8" s="7">
        <f ca="1">VLOOKUP(ROW()-3,Matrix1!$AM$4:$BN$21,COLUMN()+1,FALSE)</f>
        <v>1</v>
      </c>
      <c r="D8" s="1">
        <f ca="1">VLOOKUP(ROW()-3,Matrix1!$AM$4:$BN$21,COLUMN()+1,FALSE)</f>
        <v>1</v>
      </c>
      <c r="E8" s="1">
        <f ca="1">VLOOKUP(ROW()-3,Matrix1!$AM$4:$BN$21,COLUMN()+1,FALSE)</f>
        <v>0</v>
      </c>
      <c r="F8" s="1">
        <f ca="1">VLOOKUP(ROW()-3,Matrix1!$AM$4:$BN$21,COLUMN()+1,FALSE)</f>
        <v>0</v>
      </c>
      <c r="G8" s="1">
        <f ca="1">VLOOKUP(ROW()-3,Matrix1!$AM$4:$BN$21,COLUMN()+1,FALSE)</f>
        <v>2</v>
      </c>
      <c r="H8" s="1">
        <f ca="1">VLOOKUP(ROW()-3,Matrix1!$AM$4:$BN$21,COLUMN()+1,FALSE)</f>
        <v>0</v>
      </c>
      <c r="I8" s="1">
        <f ca="1">VLOOKUP(ROW()-3,Matrix1!$AM$4:$BN$21,COLUMN()+1,FALSE)</f>
        <v>2</v>
      </c>
      <c r="J8" s="4">
        <f ca="1">VLOOKUP(ROW()-3,Matrix1!$AM$4:$BN$21,COLUMN()+1,FALSE)</f>
        <v>3</v>
      </c>
      <c r="K8" s="1">
        <f ca="1">VLOOKUP(ROW()-3,Matrix1!$AM$4:$BN$21,COLUMN()+1,FALSE)</f>
        <v>0</v>
      </c>
      <c r="L8" s="7">
        <f ca="1">VLOOKUP(ROW()-3,Matrix1!$AM$4:$BN$21,COLUMN()+1,FALSE)</f>
        <v>1</v>
      </c>
      <c r="M8" s="1">
        <f ca="1">VLOOKUP(ROW()-3,Matrix1!$AM$4:$BN$21,COLUMN()+1,FALSE)</f>
        <v>1</v>
      </c>
      <c r="N8" s="1">
        <f ca="1">VLOOKUP(ROW()-3,Matrix1!$AM$4:$BN$21,COLUMN()+1,FALSE)</f>
        <v>0</v>
      </c>
      <c r="O8" s="1">
        <f ca="1">VLOOKUP(ROW()-3,Matrix1!$AM$4:$BN$21,COLUMN()+1,FALSE)</f>
        <v>0</v>
      </c>
      <c r="P8" s="1">
        <f ca="1">VLOOKUP(ROW()-3,Matrix1!$AM$4:$BN$21,COLUMN()+1,FALSE)</f>
        <v>2</v>
      </c>
      <c r="Q8" s="1">
        <f ca="1">VLOOKUP(ROW()-3,Matrix1!$AM$4:$BN$21,COLUMN()+1,FALSE)</f>
        <v>0</v>
      </c>
      <c r="R8" s="1">
        <f ca="1">VLOOKUP(ROW()-3,Matrix1!$AM$4:$BN$21,COLUMN()+1,FALSE)</f>
        <v>2</v>
      </c>
      <c r="S8" s="4">
        <f ca="1">VLOOKUP(ROW()-3,Matrix1!$AM$4:$BN$21,COLUMN()+1,FALSE)</f>
        <v>3</v>
      </c>
      <c r="T8" s="7">
        <f ca="1">VLOOKUP(ROW()-3,Matrix1!$AM$4:$BN$21,COLUMN()+1,FALSE)</f>
        <v>0</v>
      </c>
      <c r="U8" s="1">
        <f ca="1">VLOOKUP(ROW()-3,Matrix1!$AM$4:$BN$21,COLUMN()+1,FALSE)</f>
        <v>0</v>
      </c>
      <c r="V8" s="1">
        <f ca="1">VLOOKUP(ROW()-3,Matrix1!$AM$4:$BN$21,COLUMN()+1,FALSE)</f>
        <v>0</v>
      </c>
      <c r="W8" s="1">
        <f ca="1">VLOOKUP(ROW()-3,Matrix1!$AM$4:$BN$21,COLUMN()+1,FALSE)</f>
        <v>0</v>
      </c>
      <c r="X8" s="1">
        <f ca="1">VLOOKUP(ROW()-3,Matrix1!$AM$4:$BN$21,COLUMN()+1,FALSE)</f>
        <v>0</v>
      </c>
      <c r="Y8" s="1">
        <f ca="1">VLOOKUP(ROW()-3,Matrix1!$AM$4:$BN$21,COLUMN()+1,FALSE)</f>
        <v>0</v>
      </c>
      <c r="Z8" s="1">
        <f ca="1">VLOOKUP(ROW()-3,Matrix1!$AM$4:$BN$21,COLUMN()+1,FALSE)</f>
        <v>0</v>
      </c>
      <c r="AA8" s="4">
        <f ca="1">VLOOKUP(ROW()-3,Matrix1!$AM$4:$BN$21,COLUMN()+1,FALSE)</f>
        <v>0</v>
      </c>
    </row>
    <row r="9" spans="1:27">
      <c r="A9" s="10">
        <f ca="1">VLOOKUP(ROW()-3,Matrix1!$AM$4:$BN$21,COLUMN()+1,FALSE)</f>
        <v>6</v>
      </c>
      <c r="B9" t="str">
        <f ca="1">VLOOKUP(ROW()-3,Matrix1!$AM$4:$BN$21,COLUMN()+1,FALSE)</f>
        <v>SV Elversberg</v>
      </c>
      <c r="C9" s="7">
        <f ca="1">VLOOKUP(ROW()-3,Matrix1!$AM$4:$BN$21,COLUMN()+1,FALSE)</f>
        <v>1</v>
      </c>
      <c r="D9" s="1">
        <f ca="1">VLOOKUP(ROW()-3,Matrix1!$AM$4:$BN$21,COLUMN()+1,FALSE)</f>
        <v>1</v>
      </c>
      <c r="E9" s="1">
        <f ca="1">VLOOKUP(ROW()-3,Matrix1!$AM$4:$BN$21,COLUMN()+1,FALSE)</f>
        <v>0</v>
      </c>
      <c r="F9" s="1">
        <f ca="1">VLOOKUP(ROW()-3,Matrix1!$AM$4:$BN$21,COLUMN()+1,FALSE)</f>
        <v>0</v>
      </c>
      <c r="G9" s="1">
        <f ca="1">VLOOKUP(ROW()-3,Matrix1!$AM$4:$BN$21,COLUMN()+1,FALSE)</f>
        <v>3</v>
      </c>
      <c r="H9" s="1">
        <f ca="1">VLOOKUP(ROW()-3,Matrix1!$AM$4:$BN$21,COLUMN()+1,FALSE)</f>
        <v>2</v>
      </c>
      <c r="I9" s="1">
        <f ca="1">VLOOKUP(ROW()-3,Matrix1!$AM$4:$BN$21,COLUMN()+1,FALSE)</f>
        <v>1</v>
      </c>
      <c r="J9" s="4">
        <f ca="1">VLOOKUP(ROW()-3,Matrix1!$AM$4:$BN$21,COLUMN()+1,FALSE)</f>
        <v>3</v>
      </c>
      <c r="K9" s="1">
        <f ca="1">VLOOKUP(ROW()-3,Matrix1!$AM$4:$BN$21,COLUMN()+1,FALSE)</f>
        <v>0</v>
      </c>
      <c r="L9" s="7">
        <f ca="1">VLOOKUP(ROW()-3,Matrix1!$AM$4:$BN$21,COLUMN()+1,FALSE)</f>
        <v>1</v>
      </c>
      <c r="M9" s="1">
        <f ca="1">VLOOKUP(ROW()-3,Matrix1!$AM$4:$BN$21,COLUMN()+1,FALSE)</f>
        <v>1</v>
      </c>
      <c r="N9" s="1">
        <f ca="1">VLOOKUP(ROW()-3,Matrix1!$AM$4:$BN$21,COLUMN()+1,FALSE)</f>
        <v>0</v>
      </c>
      <c r="O9" s="1">
        <f ca="1">VLOOKUP(ROW()-3,Matrix1!$AM$4:$BN$21,COLUMN()+1,FALSE)</f>
        <v>0</v>
      </c>
      <c r="P9" s="1">
        <f ca="1">VLOOKUP(ROW()-3,Matrix1!$AM$4:$BN$21,COLUMN()+1,FALSE)</f>
        <v>3</v>
      </c>
      <c r="Q9" s="1">
        <f ca="1">VLOOKUP(ROW()-3,Matrix1!$AM$4:$BN$21,COLUMN()+1,FALSE)</f>
        <v>2</v>
      </c>
      <c r="R9" s="1">
        <f ca="1">VLOOKUP(ROW()-3,Matrix1!$AM$4:$BN$21,COLUMN()+1,FALSE)</f>
        <v>1</v>
      </c>
      <c r="S9" s="4">
        <f ca="1">VLOOKUP(ROW()-3,Matrix1!$AM$4:$BN$21,COLUMN()+1,FALSE)</f>
        <v>3</v>
      </c>
      <c r="T9" s="7">
        <f ca="1">VLOOKUP(ROW()-3,Matrix1!$AM$4:$BN$21,COLUMN()+1,FALSE)</f>
        <v>0</v>
      </c>
      <c r="U9" s="1">
        <f ca="1">VLOOKUP(ROW()-3,Matrix1!$AM$4:$BN$21,COLUMN()+1,FALSE)</f>
        <v>0</v>
      </c>
      <c r="V9" s="1">
        <f ca="1">VLOOKUP(ROW()-3,Matrix1!$AM$4:$BN$21,COLUMN()+1,FALSE)</f>
        <v>0</v>
      </c>
      <c r="W9" s="1">
        <f ca="1">VLOOKUP(ROW()-3,Matrix1!$AM$4:$BN$21,COLUMN()+1,FALSE)</f>
        <v>0</v>
      </c>
      <c r="X9" s="1">
        <f ca="1">VLOOKUP(ROW()-3,Matrix1!$AM$4:$BN$21,COLUMN()+1,FALSE)</f>
        <v>0</v>
      </c>
      <c r="Y9" s="1">
        <f ca="1">VLOOKUP(ROW()-3,Matrix1!$AM$4:$BN$21,COLUMN()+1,FALSE)</f>
        <v>0</v>
      </c>
      <c r="Z9" s="1">
        <f ca="1">VLOOKUP(ROW()-3,Matrix1!$AM$4:$BN$21,COLUMN()+1,FALSE)</f>
        <v>0</v>
      </c>
      <c r="AA9" s="4">
        <f ca="1">VLOOKUP(ROW()-3,Matrix1!$AM$4:$BN$21,COLUMN()+1,FALSE)</f>
        <v>0</v>
      </c>
    </row>
    <row r="10" spans="1:27">
      <c r="A10" s="10">
        <f ca="1">VLOOKUP(ROW()-3,Matrix1!$AM$4:$BN$21,COLUMN()+1,FALSE)</f>
        <v>6</v>
      </c>
      <c r="B10" t="str">
        <f ca="1">VLOOKUP(ROW()-3,Matrix1!$AM$4:$BN$21,COLUMN()+1,FALSE)</f>
        <v>1.FC Köln</v>
      </c>
      <c r="C10" s="7">
        <f ca="1">VLOOKUP(ROW()-3,Matrix1!$AM$4:$BN$21,COLUMN()+1,FALSE)</f>
        <v>1</v>
      </c>
      <c r="D10" s="1">
        <f ca="1">VLOOKUP(ROW()-3,Matrix1!$AM$4:$BN$21,COLUMN()+1,FALSE)</f>
        <v>1</v>
      </c>
      <c r="E10" s="1">
        <f ca="1">VLOOKUP(ROW()-3,Matrix1!$AM$4:$BN$21,COLUMN()+1,FALSE)</f>
        <v>0</v>
      </c>
      <c r="F10" s="1">
        <f ca="1">VLOOKUP(ROW()-3,Matrix1!$AM$4:$BN$21,COLUMN()+1,FALSE)</f>
        <v>0</v>
      </c>
      <c r="G10" s="1">
        <f ca="1">VLOOKUP(ROW()-3,Matrix1!$AM$4:$BN$21,COLUMN()+1,FALSE)</f>
        <v>3</v>
      </c>
      <c r="H10" s="1">
        <f ca="1">VLOOKUP(ROW()-3,Matrix1!$AM$4:$BN$21,COLUMN()+1,FALSE)</f>
        <v>2</v>
      </c>
      <c r="I10" s="1">
        <f ca="1">VLOOKUP(ROW()-3,Matrix1!$AM$4:$BN$21,COLUMN()+1,FALSE)</f>
        <v>1</v>
      </c>
      <c r="J10" s="4">
        <f ca="1">VLOOKUP(ROW()-3,Matrix1!$AM$4:$BN$21,COLUMN()+1,FALSE)</f>
        <v>3</v>
      </c>
      <c r="K10" s="1">
        <f ca="1">VLOOKUP(ROW()-3,Matrix1!$AM$4:$BN$21,COLUMN()+1,FALSE)</f>
        <v>0</v>
      </c>
      <c r="L10" s="7">
        <f ca="1">VLOOKUP(ROW()-3,Matrix1!$AM$4:$BN$21,COLUMN()+1,FALSE)</f>
        <v>1</v>
      </c>
      <c r="M10" s="1">
        <f ca="1">VLOOKUP(ROW()-3,Matrix1!$AM$4:$BN$21,COLUMN()+1,FALSE)</f>
        <v>1</v>
      </c>
      <c r="N10" s="1">
        <f ca="1">VLOOKUP(ROW()-3,Matrix1!$AM$4:$BN$21,COLUMN()+1,FALSE)</f>
        <v>0</v>
      </c>
      <c r="O10" s="1">
        <f ca="1">VLOOKUP(ROW()-3,Matrix1!$AM$4:$BN$21,COLUMN()+1,FALSE)</f>
        <v>0</v>
      </c>
      <c r="P10" s="1">
        <f ca="1">VLOOKUP(ROW()-3,Matrix1!$AM$4:$BN$21,COLUMN()+1,FALSE)</f>
        <v>3</v>
      </c>
      <c r="Q10" s="1">
        <f ca="1">VLOOKUP(ROW()-3,Matrix1!$AM$4:$BN$21,COLUMN()+1,FALSE)</f>
        <v>2</v>
      </c>
      <c r="R10" s="1">
        <f ca="1">VLOOKUP(ROW()-3,Matrix1!$AM$4:$BN$21,COLUMN()+1,FALSE)</f>
        <v>1</v>
      </c>
      <c r="S10" s="4">
        <f ca="1">VLOOKUP(ROW()-3,Matrix1!$AM$4:$BN$21,COLUMN()+1,FALSE)</f>
        <v>3</v>
      </c>
      <c r="T10" s="7">
        <f ca="1">VLOOKUP(ROW()-3,Matrix1!$AM$4:$BN$21,COLUMN()+1,FALSE)</f>
        <v>0</v>
      </c>
      <c r="U10" s="1">
        <f ca="1">VLOOKUP(ROW()-3,Matrix1!$AM$4:$BN$21,COLUMN()+1,FALSE)</f>
        <v>0</v>
      </c>
      <c r="V10" s="1">
        <f ca="1">VLOOKUP(ROW()-3,Matrix1!$AM$4:$BN$21,COLUMN()+1,FALSE)</f>
        <v>0</v>
      </c>
      <c r="W10" s="1">
        <f ca="1">VLOOKUP(ROW()-3,Matrix1!$AM$4:$BN$21,COLUMN()+1,FALSE)</f>
        <v>0</v>
      </c>
      <c r="X10" s="1">
        <f ca="1">VLOOKUP(ROW()-3,Matrix1!$AM$4:$BN$21,COLUMN()+1,FALSE)</f>
        <v>0</v>
      </c>
      <c r="Y10" s="1">
        <f ca="1">VLOOKUP(ROW()-3,Matrix1!$AM$4:$BN$21,COLUMN()+1,FALSE)</f>
        <v>0</v>
      </c>
      <c r="Z10" s="1">
        <f ca="1">VLOOKUP(ROW()-3,Matrix1!$AM$4:$BN$21,COLUMN()+1,FALSE)</f>
        <v>0</v>
      </c>
      <c r="AA10" s="4">
        <f ca="1">VLOOKUP(ROW()-3,Matrix1!$AM$4:$BN$21,COLUMN()+1,FALSE)</f>
        <v>0</v>
      </c>
    </row>
    <row r="11" spans="1:27">
      <c r="A11" s="10">
        <f ca="1">VLOOKUP(ROW()-3,Matrix1!$AM$4:$BN$21,COLUMN()+1,FALSE)</f>
        <v>8</v>
      </c>
      <c r="B11" t="str">
        <f ca="1">VLOOKUP(ROW()-3,Matrix1!$AM$4:$BN$21,COLUMN()+1,FALSE)</f>
        <v>SG Eintracht Frankfurt</v>
      </c>
      <c r="C11" s="7">
        <f ca="1">VLOOKUP(ROW()-3,Matrix1!$AM$4:$BN$21,COLUMN()+1,FALSE)</f>
        <v>1</v>
      </c>
      <c r="D11" s="1">
        <f ca="1">VLOOKUP(ROW()-3,Matrix1!$AM$4:$BN$21,COLUMN()+1,FALSE)</f>
        <v>0</v>
      </c>
      <c r="E11" s="1">
        <f ca="1">VLOOKUP(ROW()-3,Matrix1!$AM$4:$BN$21,COLUMN()+1,FALSE)</f>
        <v>1</v>
      </c>
      <c r="F11" s="1">
        <f ca="1">VLOOKUP(ROW()-3,Matrix1!$AM$4:$BN$21,COLUMN()+1,FALSE)</f>
        <v>0</v>
      </c>
      <c r="G11" s="1">
        <f ca="1">VLOOKUP(ROW()-3,Matrix1!$AM$4:$BN$21,COLUMN()+1,FALSE)</f>
        <v>3</v>
      </c>
      <c r="H11" s="1">
        <f ca="1">VLOOKUP(ROW()-3,Matrix1!$AM$4:$BN$21,COLUMN()+1,FALSE)</f>
        <v>3</v>
      </c>
      <c r="I11" s="1">
        <f ca="1">VLOOKUP(ROW()-3,Matrix1!$AM$4:$BN$21,COLUMN()+1,FALSE)</f>
        <v>0</v>
      </c>
      <c r="J11" s="4">
        <f ca="1">VLOOKUP(ROW()-3,Matrix1!$AM$4:$BN$21,COLUMN()+1,FALSE)</f>
        <v>1</v>
      </c>
      <c r="K11" s="1">
        <f ca="1">VLOOKUP(ROW()-3,Matrix1!$AM$4:$BN$21,COLUMN()+1,FALSE)</f>
        <v>0</v>
      </c>
      <c r="L11" s="7">
        <f ca="1">VLOOKUP(ROW()-3,Matrix1!$AM$4:$BN$21,COLUMN()+1,FALSE)</f>
        <v>0</v>
      </c>
      <c r="M11" s="1">
        <f ca="1">VLOOKUP(ROW()-3,Matrix1!$AM$4:$BN$21,COLUMN()+1,FALSE)</f>
        <v>0</v>
      </c>
      <c r="N11" s="1">
        <f ca="1">VLOOKUP(ROW()-3,Matrix1!$AM$4:$BN$21,COLUMN()+1,FALSE)</f>
        <v>0</v>
      </c>
      <c r="O11" s="1">
        <f ca="1">VLOOKUP(ROW()-3,Matrix1!$AM$4:$BN$21,COLUMN()+1,FALSE)</f>
        <v>0</v>
      </c>
      <c r="P11" s="1">
        <f ca="1">VLOOKUP(ROW()-3,Matrix1!$AM$4:$BN$21,COLUMN()+1,FALSE)</f>
        <v>0</v>
      </c>
      <c r="Q11" s="1">
        <f ca="1">VLOOKUP(ROW()-3,Matrix1!$AM$4:$BN$21,COLUMN()+1,FALSE)</f>
        <v>0</v>
      </c>
      <c r="R11" s="1">
        <f ca="1">VLOOKUP(ROW()-3,Matrix1!$AM$4:$BN$21,COLUMN()+1,FALSE)</f>
        <v>0</v>
      </c>
      <c r="S11" s="4">
        <f ca="1">VLOOKUP(ROW()-3,Matrix1!$AM$4:$BN$21,COLUMN()+1,FALSE)</f>
        <v>0</v>
      </c>
      <c r="T11" s="7">
        <f ca="1">VLOOKUP(ROW()-3,Matrix1!$AM$4:$BN$21,COLUMN()+1,FALSE)</f>
        <v>1</v>
      </c>
      <c r="U11" s="1">
        <f ca="1">VLOOKUP(ROW()-3,Matrix1!$AM$4:$BN$21,COLUMN()+1,FALSE)</f>
        <v>0</v>
      </c>
      <c r="V11" s="1">
        <f ca="1">VLOOKUP(ROW()-3,Matrix1!$AM$4:$BN$21,COLUMN()+1,FALSE)</f>
        <v>1</v>
      </c>
      <c r="W11" s="1">
        <f ca="1">VLOOKUP(ROW()-3,Matrix1!$AM$4:$BN$21,COLUMN()+1,FALSE)</f>
        <v>0</v>
      </c>
      <c r="X11" s="1">
        <f ca="1">VLOOKUP(ROW()-3,Matrix1!$AM$4:$BN$21,COLUMN()+1,FALSE)</f>
        <v>3</v>
      </c>
      <c r="Y11" s="1">
        <f ca="1">VLOOKUP(ROW()-3,Matrix1!$AM$4:$BN$21,COLUMN()+1,FALSE)</f>
        <v>3</v>
      </c>
      <c r="Z11" s="1">
        <f ca="1">VLOOKUP(ROW()-3,Matrix1!$AM$4:$BN$21,COLUMN()+1,FALSE)</f>
        <v>0</v>
      </c>
      <c r="AA11" s="4">
        <f ca="1">VLOOKUP(ROW()-3,Matrix1!$AM$4:$BN$21,COLUMN()+1,FALSE)</f>
        <v>1</v>
      </c>
    </row>
    <row r="12" spans="1:27">
      <c r="A12" s="10">
        <f ca="1">VLOOKUP(ROW()-3,Matrix1!$AM$4:$BN$21,COLUMN()+1,FALSE)</f>
        <v>8</v>
      </c>
      <c r="B12" t="str">
        <f ca="1">VLOOKUP(ROW()-3,Matrix1!$AM$4:$BN$21,COLUMN()+1,FALSE)</f>
        <v>1.FC Union Berlin</v>
      </c>
      <c r="C12" s="7">
        <f ca="1">VLOOKUP(ROW()-3,Matrix1!$AM$4:$BN$21,COLUMN()+1,FALSE)</f>
        <v>1</v>
      </c>
      <c r="D12" s="1">
        <f ca="1">VLOOKUP(ROW()-3,Matrix1!$AM$4:$BN$21,COLUMN()+1,FALSE)</f>
        <v>0</v>
      </c>
      <c r="E12" s="1">
        <f ca="1">VLOOKUP(ROW()-3,Matrix1!$AM$4:$BN$21,COLUMN()+1,FALSE)</f>
        <v>1</v>
      </c>
      <c r="F12" s="1">
        <f ca="1">VLOOKUP(ROW()-3,Matrix1!$AM$4:$BN$21,COLUMN()+1,FALSE)</f>
        <v>0</v>
      </c>
      <c r="G12" s="1">
        <f ca="1">VLOOKUP(ROW()-3,Matrix1!$AM$4:$BN$21,COLUMN()+1,FALSE)</f>
        <v>3</v>
      </c>
      <c r="H12" s="1">
        <f ca="1">VLOOKUP(ROW()-3,Matrix1!$AM$4:$BN$21,COLUMN()+1,FALSE)</f>
        <v>3</v>
      </c>
      <c r="I12" s="1">
        <f ca="1">VLOOKUP(ROW()-3,Matrix1!$AM$4:$BN$21,COLUMN()+1,FALSE)</f>
        <v>0</v>
      </c>
      <c r="J12" s="4">
        <f ca="1">VLOOKUP(ROW()-3,Matrix1!$AM$4:$BN$21,COLUMN()+1,FALSE)</f>
        <v>1</v>
      </c>
      <c r="K12" s="1">
        <f ca="1">VLOOKUP(ROW()-3,Matrix1!$AM$4:$BN$21,COLUMN()+1,FALSE)</f>
        <v>0</v>
      </c>
      <c r="L12" s="7">
        <f ca="1">VLOOKUP(ROW()-3,Matrix1!$AM$4:$BN$21,COLUMN()+1,FALSE)</f>
        <v>1</v>
      </c>
      <c r="M12" s="1">
        <f ca="1">VLOOKUP(ROW()-3,Matrix1!$AM$4:$BN$21,COLUMN()+1,FALSE)</f>
        <v>0</v>
      </c>
      <c r="N12" s="1">
        <f ca="1">VLOOKUP(ROW()-3,Matrix1!$AM$4:$BN$21,COLUMN()+1,FALSE)</f>
        <v>1</v>
      </c>
      <c r="O12" s="1">
        <f ca="1">VLOOKUP(ROW()-3,Matrix1!$AM$4:$BN$21,COLUMN()+1,FALSE)</f>
        <v>0</v>
      </c>
      <c r="P12" s="1">
        <f ca="1">VLOOKUP(ROW()-3,Matrix1!$AM$4:$BN$21,COLUMN()+1,FALSE)</f>
        <v>3</v>
      </c>
      <c r="Q12" s="1">
        <f ca="1">VLOOKUP(ROW()-3,Matrix1!$AM$4:$BN$21,COLUMN()+1,FALSE)</f>
        <v>3</v>
      </c>
      <c r="R12" s="1">
        <f ca="1">VLOOKUP(ROW()-3,Matrix1!$AM$4:$BN$21,COLUMN()+1,FALSE)</f>
        <v>0</v>
      </c>
      <c r="S12" s="4">
        <f ca="1">VLOOKUP(ROW()-3,Matrix1!$AM$4:$BN$21,COLUMN()+1,FALSE)</f>
        <v>1</v>
      </c>
      <c r="T12" s="7">
        <f ca="1">VLOOKUP(ROW()-3,Matrix1!$AM$4:$BN$21,COLUMN()+1,FALSE)</f>
        <v>0</v>
      </c>
      <c r="U12" s="1">
        <f ca="1">VLOOKUP(ROW()-3,Matrix1!$AM$4:$BN$21,COLUMN()+1,FALSE)</f>
        <v>0</v>
      </c>
      <c r="V12" s="1">
        <f ca="1">VLOOKUP(ROW()-3,Matrix1!$AM$4:$BN$21,COLUMN()+1,FALSE)</f>
        <v>0</v>
      </c>
      <c r="W12" s="1">
        <f ca="1">VLOOKUP(ROW()-3,Matrix1!$AM$4:$BN$21,COLUMN()+1,FALSE)</f>
        <v>0</v>
      </c>
      <c r="X12" s="1">
        <f ca="1">VLOOKUP(ROW()-3,Matrix1!$AM$4:$BN$21,COLUMN()+1,FALSE)</f>
        <v>0</v>
      </c>
      <c r="Y12" s="1">
        <f ca="1">VLOOKUP(ROW()-3,Matrix1!$AM$4:$BN$21,COLUMN()+1,FALSE)</f>
        <v>0</v>
      </c>
      <c r="Z12" s="1">
        <f ca="1">VLOOKUP(ROW()-3,Matrix1!$AM$4:$BN$21,COLUMN()+1,FALSE)</f>
        <v>0</v>
      </c>
      <c r="AA12" s="4">
        <f ca="1">VLOOKUP(ROW()-3,Matrix1!$AM$4:$BN$21,COLUMN()+1,FALSE)</f>
        <v>0</v>
      </c>
    </row>
    <row r="13" spans="1:27">
      <c r="A13" s="10">
        <f ca="1">VLOOKUP(ROW()-3,Matrix1!$AM$4:$BN$21,COLUMN()+1,FALSE)</f>
        <v>10</v>
      </c>
      <c r="B13" t="str">
        <f ca="1">VLOOKUP(ROW()-3,Matrix1!$AM$4:$BN$21,COLUMN()+1,FALSE)</f>
        <v>SC Paderborn 07</v>
      </c>
      <c r="C13" s="7">
        <f ca="1">VLOOKUP(ROW()-3,Matrix1!$AM$4:$BN$21,COLUMN()+1,FALSE)</f>
        <v>1</v>
      </c>
      <c r="D13" s="1">
        <f ca="1">VLOOKUP(ROW()-3,Matrix1!$AM$4:$BN$21,COLUMN()+1,FALSE)</f>
        <v>0</v>
      </c>
      <c r="E13" s="1">
        <f ca="1">VLOOKUP(ROW()-3,Matrix1!$AM$4:$BN$21,COLUMN()+1,FALSE)</f>
        <v>1</v>
      </c>
      <c r="F13" s="1">
        <f ca="1">VLOOKUP(ROW()-3,Matrix1!$AM$4:$BN$21,COLUMN()+1,FALSE)</f>
        <v>0</v>
      </c>
      <c r="G13" s="1">
        <f ca="1">VLOOKUP(ROW()-3,Matrix1!$AM$4:$BN$21,COLUMN()+1,FALSE)</f>
        <v>0</v>
      </c>
      <c r="H13" s="1">
        <f ca="1">VLOOKUP(ROW()-3,Matrix1!$AM$4:$BN$21,COLUMN()+1,FALSE)</f>
        <v>0</v>
      </c>
      <c r="I13" s="1">
        <f ca="1">VLOOKUP(ROW()-3,Matrix1!$AM$4:$BN$21,COLUMN()+1,FALSE)</f>
        <v>0</v>
      </c>
      <c r="J13" s="4">
        <f ca="1">VLOOKUP(ROW()-3,Matrix1!$AM$4:$BN$21,COLUMN()+1,FALSE)</f>
        <v>1</v>
      </c>
      <c r="K13" s="1">
        <f ca="1">VLOOKUP(ROW()-3,Matrix1!$AM$4:$BN$21,COLUMN()+1,FALSE)</f>
        <v>0</v>
      </c>
      <c r="L13" s="7">
        <f ca="1">VLOOKUP(ROW()-3,Matrix1!$AM$4:$BN$21,COLUMN()+1,FALSE)</f>
        <v>0</v>
      </c>
      <c r="M13" s="1">
        <f ca="1">VLOOKUP(ROW()-3,Matrix1!$AM$4:$BN$21,COLUMN()+1,FALSE)</f>
        <v>0</v>
      </c>
      <c r="N13" s="1">
        <f ca="1">VLOOKUP(ROW()-3,Matrix1!$AM$4:$BN$21,COLUMN()+1,FALSE)</f>
        <v>0</v>
      </c>
      <c r="O13" s="1">
        <f ca="1">VLOOKUP(ROW()-3,Matrix1!$AM$4:$BN$21,COLUMN()+1,FALSE)</f>
        <v>0</v>
      </c>
      <c r="P13" s="1">
        <f ca="1">VLOOKUP(ROW()-3,Matrix1!$AM$4:$BN$21,COLUMN()+1,FALSE)</f>
        <v>0</v>
      </c>
      <c r="Q13" s="1">
        <f ca="1">VLOOKUP(ROW()-3,Matrix1!$AM$4:$BN$21,COLUMN()+1,FALSE)</f>
        <v>0</v>
      </c>
      <c r="R13" s="1">
        <f ca="1">VLOOKUP(ROW()-3,Matrix1!$AM$4:$BN$21,COLUMN()+1,FALSE)</f>
        <v>0</v>
      </c>
      <c r="S13" s="4">
        <f ca="1">VLOOKUP(ROW()-3,Matrix1!$AM$4:$BN$21,COLUMN()+1,FALSE)</f>
        <v>0</v>
      </c>
      <c r="T13" s="7">
        <f ca="1">VLOOKUP(ROW()-3,Matrix1!$AM$4:$BN$21,COLUMN()+1,FALSE)</f>
        <v>1</v>
      </c>
      <c r="U13" s="1">
        <f ca="1">VLOOKUP(ROW()-3,Matrix1!$AM$4:$BN$21,COLUMN()+1,FALSE)</f>
        <v>0</v>
      </c>
      <c r="V13" s="1">
        <f ca="1">VLOOKUP(ROW()-3,Matrix1!$AM$4:$BN$21,COLUMN()+1,FALSE)</f>
        <v>1</v>
      </c>
      <c r="W13" s="1">
        <f ca="1">VLOOKUP(ROW()-3,Matrix1!$AM$4:$BN$21,COLUMN()+1,FALSE)</f>
        <v>0</v>
      </c>
      <c r="X13" s="1">
        <f ca="1">VLOOKUP(ROW()-3,Matrix1!$AM$4:$BN$21,COLUMN()+1,FALSE)</f>
        <v>0</v>
      </c>
      <c r="Y13" s="1">
        <f ca="1">VLOOKUP(ROW()-3,Matrix1!$AM$4:$BN$21,COLUMN()+1,FALSE)</f>
        <v>0</v>
      </c>
      <c r="Z13" s="1">
        <f ca="1">VLOOKUP(ROW()-3,Matrix1!$AM$4:$BN$21,COLUMN()+1,FALSE)</f>
        <v>0</v>
      </c>
      <c r="AA13" s="4">
        <f ca="1">VLOOKUP(ROW()-3,Matrix1!$AM$4:$BN$21,COLUMN()+1,FALSE)</f>
        <v>1</v>
      </c>
    </row>
    <row r="14" spans="1:27">
      <c r="A14" s="10">
        <f ca="1">VLOOKUP(ROW()-3,Matrix1!$AM$4:$BN$21,COLUMN()+1,FALSE)</f>
        <v>10</v>
      </c>
      <c r="B14" t="str">
        <f ca="1">VLOOKUP(ROW()-3,Matrix1!$AM$4:$BN$21,COLUMN()+1,FALSE)</f>
        <v>FSV Mainz 05</v>
      </c>
      <c r="C14" s="7">
        <f ca="1">VLOOKUP(ROW()-3,Matrix1!$AM$4:$BN$21,COLUMN()+1,FALSE)</f>
        <v>1</v>
      </c>
      <c r="D14" s="1">
        <f ca="1">VLOOKUP(ROW()-3,Matrix1!$AM$4:$BN$21,COLUMN()+1,FALSE)</f>
        <v>0</v>
      </c>
      <c r="E14" s="1">
        <f ca="1">VLOOKUP(ROW()-3,Matrix1!$AM$4:$BN$21,COLUMN()+1,FALSE)</f>
        <v>1</v>
      </c>
      <c r="F14" s="1">
        <f ca="1">VLOOKUP(ROW()-3,Matrix1!$AM$4:$BN$21,COLUMN()+1,FALSE)</f>
        <v>0</v>
      </c>
      <c r="G14" s="1">
        <f ca="1">VLOOKUP(ROW()-3,Matrix1!$AM$4:$BN$21,COLUMN()+1,FALSE)</f>
        <v>0</v>
      </c>
      <c r="H14" s="1">
        <f ca="1">VLOOKUP(ROW()-3,Matrix1!$AM$4:$BN$21,COLUMN()+1,FALSE)</f>
        <v>0</v>
      </c>
      <c r="I14" s="1">
        <f ca="1">VLOOKUP(ROW()-3,Matrix1!$AM$4:$BN$21,COLUMN()+1,FALSE)</f>
        <v>0</v>
      </c>
      <c r="J14" s="4">
        <f ca="1">VLOOKUP(ROW()-3,Matrix1!$AM$4:$BN$21,COLUMN()+1,FALSE)</f>
        <v>1</v>
      </c>
      <c r="K14" s="1">
        <f ca="1">VLOOKUP(ROW()-3,Matrix1!$AM$4:$BN$21,COLUMN()+1,FALSE)</f>
        <v>0</v>
      </c>
      <c r="L14" s="7">
        <f ca="1">VLOOKUP(ROW()-3,Matrix1!$AM$4:$BN$21,COLUMN()+1,FALSE)</f>
        <v>1</v>
      </c>
      <c r="M14" s="1">
        <f ca="1">VLOOKUP(ROW()-3,Matrix1!$AM$4:$BN$21,COLUMN()+1,FALSE)</f>
        <v>0</v>
      </c>
      <c r="N14" s="1">
        <f ca="1">VLOOKUP(ROW()-3,Matrix1!$AM$4:$BN$21,COLUMN()+1,FALSE)</f>
        <v>1</v>
      </c>
      <c r="O14" s="1">
        <f ca="1">VLOOKUP(ROW()-3,Matrix1!$AM$4:$BN$21,COLUMN()+1,FALSE)</f>
        <v>0</v>
      </c>
      <c r="P14" s="1">
        <f ca="1">VLOOKUP(ROW()-3,Matrix1!$AM$4:$BN$21,COLUMN()+1,FALSE)</f>
        <v>0</v>
      </c>
      <c r="Q14" s="1">
        <f ca="1">VLOOKUP(ROW()-3,Matrix1!$AM$4:$BN$21,COLUMN()+1,FALSE)</f>
        <v>0</v>
      </c>
      <c r="R14" s="1">
        <f ca="1">VLOOKUP(ROW()-3,Matrix1!$AM$4:$BN$21,COLUMN()+1,FALSE)</f>
        <v>0</v>
      </c>
      <c r="S14" s="4">
        <f ca="1">VLOOKUP(ROW()-3,Matrix1!$AM$4:$BN$21,COLUMN()+1,FALSE)</f>
        <v>1</v>
      </c>
      <c r="T14" s="7">
        <f ca="1">VLOOKUP(ROW()-3,Matrix1!$AM$4:$BN$21,COLUMN()+1,FALSE)</f>
        <v>0</v>
      </c>
      <c r="U14" s="1">
        <f ca="1">VLOOKUP(ROW()-3,Matrix1!$AM$4:$BN$21,COLUMN()+1,FALSE)</f>
        <v>0</v>
      </c>
      <c r="V14" s="1">
        <f ca="1">VLOOKUP(ROW()-3,Matrix1!$AM$4:$BN$21,COLUMN()+1,FALSE)</f>
        <v>0</v>
      </c>
      <c r="W14" s="1">
        <f ca="1">VLOOKUP(ROW()-3,Matrix1!$AM$4:$BN$21,COLUMN()+1,FALSE)</f>
        <v>0</v>
      </c>
      <c r="X14" s="1">
        <f ca="1">VLOOKUP(ROW()-3,Matrix1!$AM$4:$BN$21,COLUMN()+1,FALSE)</f>
        <v>0</v>
      </c>
      <c r="Y14" s="1">
        <f ca="1">VLOOKUP(ROW()-3,Matrix1!$AM$4:$BN$21,COLUMN()+1,FALSE)</f>
        <v>0</v>
      </c>
      <c r="Z14" s="1">
        <f ca="1">VLOOKUP(ROW()-3,Matrix1!$AM$4:$BN$21,COLUMN()+1,FALSE)</f>
        <v>0</v>
      </c>
      <c r="AA14" s="4">
        <f ca="1">VLOOKUP(ROW()-3,Matrix1!$AM$4:$BN$21,COLUMN()+1,FALSE)</f>
        <v>0</v>
      </c>
    </row>
    <row r="15" spans="1:27">
      <c r="A15" s="10">
        <f ca="1">VLOOKUP(ROW()-3,Matrix1!$AM$4:$BN$21,COLUMN()+1,FALSE)</f>
        <v>12</v>
      </c>
      <c r="B15" t="str">
        <f ca="1">VLOOKUP(ROW()-3,Matrix1!$AM$4:$BN$21,COLUMN()+1,FALSE)</f>
        <v>TSG 1899 Hoffenheim</v>
      </c>
      <c r="C15" s="7">
        <f ca="1">VLOOKUP(ROW()-3,Matrix1!$AM$4:$BN$21,COLUMN()+1,FALSE)</f>
        <v>1</v>
      </c>
      <c r="D15" s="1">
        <f ca="1">VLOOKUP(ROW()-3,Matrix1!$AM$4:$BN$21,COLUMN()+1,FALSE)</f>
        <v>0</v>
      </c>
      <c r="E15" s="1">
        <f ca="1">VLOOKUP(ROW()-3,Matrix1!$AM$4:$BN$21,COLUMN()+1,FALSE)</f>
        <v>0</v>
      </c>
      <c r="F15" s="1">
        <f ca="1">VLOOKUP(ROW()-3,Matrix1!$AM$4:$BN$21,COLUMN()+1,FALSE)</f>
        <v>1</v>
      </c>
      <c r="G15" s="1">
        <f ca="1">VLOOKUP(ROW()-3,Matrix1!$AM$4:$BN$21,COLUMN()+1,FALSE)</f>
        <v>2</v>
      </c>
      <c r="H15" s="1">
        <f ca="1">VLOOKUP(ROW()-3,Matrix1!$AM$4:$BN$21,COLUMN()+1,FALSE)</f>
        <v>3</v>
      </c>
      <c r="I15" s="1">
        <f ca="1">VLOOKUP(ROW()-3,Matrix1!$AM$4:$BN$21,COLUMN()+1,FALSE)</f>
        <v>-1</v>
      </c>
      <c r="J15" s="4">
        <f ca="1">VLOOKUP(ROW()-3,Matrix1!$AM$4:$BN$21,COLUMN()+1,FALSE)</f>
        <v>0</v>
      </c>
      <c r="K15" s="1">
        <f ca="1">VLOOKUP(ROW()-3,Matrix1!$AM$4:$BN$21,COLUMN()+1,FALSE)</f>
        <v>0</v>
      </c>
      <c r="L15" s="7">
        <f ca="1">VLOOKUP(ROW()-3,Matrix1!$AM$4:$BN$21,COLUMN()+1,FALSE)</f>
        <v>0</v>
      </c>
      <c r="M15" s="1">
        <f ca="1">VLOOKUP(ROW()-3,Matrix1!$AM$4:$BN$21,COLUMN()+1,FALSE)</f>
        <v>0</v>
      </c>
      <c r="N15" s="1">
        <f ca="1">VLOOKUP(ROW()-3,Matrix1!$AM$4:$BN$21,COLUMN()+1,FALSE)</f>
        <v>0</v>
      </c>
      <c r="O15" s="1">
        <f ca="1">VLOOKUP(ROW()-3,Matrix1!$AM$4:$BN$21,COLUMN()+1,FALSE)</f>
        <v>0</v>
      </c>
      <c r="P15" s="1">
        <f ca="1">VLOOKUP(ROW()-3,Matrix1!$AM$4:$BN$21,COLUMN()+1,FALSE)</f>
        <v>0</v>
      </c>
      <c r="Q15" s="1">
        <f ca="1">VLOOKUP(ROW()-3,Matrix1!$AM$4:$BN$21,COLUMN()+1,FALSE)</f>
        <v>0</v>
      </c>
      <c r="R15" s="1">
        <f ca="1">VLOOKUP(ROW()-3,Matrix1!$AM$4:$BN$21,COLUMN()+1,FALSE)</f>
        <v>0</v>
      </c>
      <c r="S15" s="4">
        <f ca="1">VLOOKUP(ROW()-3,Matrix1!$AM$4:$BN$21,COLUMN()+1,FALSE)</f>
        <v>0</v>
      </c>
      <c r="T15" s="7">
        <f ca="1">VLOOKUP(ROW()-3,Matrix1!$AM$4:$BN$21,COLUMN()+1,FALSE)</f>
        <v>1</v>
      </c>
      <c r="U15" s="1">
        <f ca="1">VLOOKUP(ROW()-3,Matrix1!$AM$4:$BN$21,COLUMN()+1,FALSE)</f>
        <v>0</v>
      </c>
      <c r="V15" s="1">
        <f ca="1">VLOOKUP(ROW()-3,Matrix1!$AM$4:$BN$21,COLUMN()+1,FALSE)</f>
        <v>0</v>
      </c>
      <c r="W15" s="1">
        <f ca="1">VLOOKUP(ROW()-3,Matrix1!$AM$4:$BN$21,COLUMN()+1,FALSE)</f>
        <v>1</v>
      </c>
      <c r="X15" s="1">
        <f ca="1">VLOOKUP(ROW()-3,Matrix1!$AM$4:$BN$21,COLUMN()+1,FALSE)</f>
        <v>2</v>
      </c>
      <c r="Y15" s="1">
        <f ca="1">VLOOKUP(ROW()-3,Matrix1!$AM$4:$BN$21,COLUMN()+1,FALSE)</f>
        <v>3</v>
      </c>
      <c r="Z15" s="1">
        <f ca="1">VLOOKUP(ROW()-3,Matrix1!$AM$4:$BN$21,COLUMN()+1,FALSE)</f>
        <v>-1</v>
      </c>
      <c r="AA15" s="4">
        <f ca="1">VLOOKUP(ROW()-3,Matrix1!$AM$4:$BN$21,COLUMN()+1,FALSE)</f>
        <v>0</v>
      </c>
    </row>
    <row r="16" spans="1:27">
      <c r="A16" s="10">
        <f ca="1">VLOOKUP(ROW()-3,Matrix1!$AM$4:$BN$21,COLUMN()+1,FALSE)</f>
        <v>12</v>
      </c>
      <c r="B16" t="str">
        <f ca="1">VLOOKUP(ROW()-3,Matrix1!$AM$4:$BN$21,COLUMN()+1,FALSE)</f>
        <v>Bayer 04 Leverkusen</v>
      </c>
      <c r="C16" s="7">
        <f ca="1">VLOOKUP(ROW()-3,Matrix1!$AM$4:$BN$21,COLUMN()+1,FALSE)</f>
        <v>1</v>
      </c>
      <c r="D16" s="1">
        <f ca="1">VLOOKUP(ROW()-3,Matrix1!$AM$4:$BN$21,COLUMN()+1,FALSE)</f>
        <v>0</v>
      </c>
      <c r="E16" s="1">
        <f ca="1">VLOOKUP(ROW()-3,Matrix1!$AM$4:$BN$21,COLUMN()+1,FALSE)</f>
        <v>0</v>
      </c>
      <c r="F16" s="1">
        <f ca="1">VLOOKUP(ROW()-3,Matrix1!$AM$4:$BN$21,COLUMN()+1,FALSE)</f>
        <v>1</v>
      </c>
      <c r="G16" s="1">
        <f ca="1">VLOOKUP(ROW()-3,Matrix1!$AM$4:$BN$21,COLUMN()+1,FALSE)</f>
        <v>2</v>
      </c>
      <c r="H16" s="1">
        <f ca="1">VLOOKUP(ROW()-3,Matrix1!$AM$4:$BN$21,COLUMN()+1,FALSE)</f>
        <v>3</v>
      </c>
      <c r="I16" s="1">
        <f ca="1">VLOOKUP(ROW()-3,Matrix1!$AM$4:$BN$21,COLUMN()+1,FALSE)</f>
        <v>-1</v>
      </c>
      <c r="J16" s="4">
        <f ca="1">VLOOKUP(ROW()-3,Matrix1!$AM$4:$BN$21,COLUMN()+1,FALSE)</f>
        <v>0</v>
      </c>
      <c r="K16" s="1">
        <f ca="1">VLOOKUP(ROW()-3,Matrix1!$AM$4:$BN$21,COLUMN()+1,FALSE)</f>
        <v>0</v>
      </c>
      <c r="L16" s="7">
        <f ca="1">VLOOKUP(ROW()-3,Matrix1!$AM$4:$BN$21,COLUMN()+1,FALSE)</f>
        <v>0</v>
      </c>
      <c r="M16" s="1">
        <f ca="1">VLOOKUP(ROW()-3,Matrix1!$AM$4:$BN$21,COLUMN()+1,FALSE)</f>
        <v>0</v>
      </c>
      <c r="N16" s="1">
        <f ca="1">VLOOKUP(ROW()-3,Matrix1!$AM$4:$BN$21,COLUMN()+1,FALSE)</f>
        <v>0</v>
      </c>
      <c r="O16" s="1">
        <f ca="1">VLOOKUP(ROW()-3,Matrix1!$AM$4:$BN$21,COLUMN()+1,FALSE)</f>
        <v>0</v>
      </c>
      <c r="P16" s="1">
        <f ca="1">VLOOKUP(ROW()-3,Matrix1!$AM$4:$BN$21,COLUMN()+1,FALSE)</f>
        <v>0</v>
      </c>
      <c r="Q16" s="1">
        <f ca="1">VLOOKUP(ROW()-3,Matrix1!$AM$4:$BN$21,COLUMN()+1,FALSE)</f>
        <v>0</v>
      </c>
      <c r="R16" s="1">
        <f ca="1">VLOOKUP(ROW()-3,Matrix1!$AM$4:$BN$21,COLUMN()+1,FALSE)</f>
        <v>0</v>
      </c>
      <c r="S16" s="4">
        <f ca="1">VLOOKUP(ROW()-3,Matrix1!$AM$4:$BN$21,COLUMN()+1,FALSE)</f>
        <v>0</v>
      </c>
      <c r="T16" s="7">
        <f ca="1">VLOOKUP(ROW()-3,Matrix1!$AM$4:$BN$21,COLUMN()+1,FALSE)</f>
        <v>1</v>
      </c>
      <c r="U16" s="1">
        <f ca="1">VLOOKUP(ROW()-3,Matrix1!$AM$4:$BN$21,COLUMN()+1,FALSE)</f>
        <v>0</v>
      </c>
      <c r="V16" s="1">
        <f ca="1">VLOOKUP(ROW()-3,Matrix1!$AM$4:$BN$21,COLUMN()+1,FALSE)</f>
        <v>0</v>
      </c>
      <c r="W16" s="1">
        <f ca="1">VLOOKUP(ROW()-3,Matrix1!$AM$4:$BN$21,COLUMN()+1,FALSE)</f>
        <v>1</v>
      </c>
      <c r="X16" s="1">
        <f ca="1">VLOOKUP(ROW()-3,Matrix1!$AM$4:$BN$21,COLUMN()+1,FALSE)</f>
        <v>2</v>
      </c>
      <c r="Y16" s="1">
        <f ca="1">VLOOKUP(ROW()-3,Matrix1!$AM$4:$BN$21,COLUMN()+1,FALSE)</f>
        <v>3</v>
      </c>
      <c r="Z16" s="1">
        <f ca="1">VLOOKUP(ROW()-3,Matrix1!$AM$4:$BN$21,COLUMN()+1,FALSE)</f>
        <v>-1</v>
      </c>
      <c r="AA16" s="4">
        <f ca="1">VLOOKUP(ROW()-3,Matrix1!$AM$4:$BN$21,COLUMN()+1,FALSE)</f>
        <v>0</v>
      </c>
    </row>
    <row r="17" spans="1:27">
      <c r="A17" s="10">
        <f ca="1">VLOOKUP(ROW()-3,Matrix1!$AM$4:$BN$21,COLUMN()+1,FALSE)</f>
        <v>14</v>
      </c>
      <c r="B17" t="str">
        <f ca="1">VLOOKUP(ROW()-3,Matrix1!$AM$4:$BN$21,COLUMN()+1,FALSE)</f>
        <v>Hamburger SV</v>
      </c>
      <c r="C17" s="7">
        <f ca="1">VLOOKUP(ROW()-3,Matrix1!$AM$4:$BN$21,COLUMN()+1,FALSE)</f>
        <v>1</v>
      </c>
      <c r="D17" s="1">
        <f ca="1">VLOOKUP(ROW()-3,Matrix1!$AM$4:$BN$21,COLUMN()+1,FALSE)</f>
        <v>0</v>
      </c>
      <c r="E17" s="1">
        <f ca="1">VLOOKUP(ROW()-3,Matrix1!$AM$4:$BN$21,COLUMN()+1,FALSE)</f>
        <v>0</v>
      </c>
      <c r="F17" s="1">
        <f ca="1">VLOOKUP(ROW()-3,Matrix1!$AM$4:$BN$21,COLUMN()+1,FALSE)</f>
        <v>1</v>
      </c>
      <c r="G17" s="1">
        <f ca="1">VLOOKUP(ROW()-3,Matrix1!$AM$4:$BN$21,COLUMN()+1,FALSE)</f>
        <v>0</v>
      </c>
      <c r="H17" s="1">
        <f ca="1">VLOOKUP(ROW()-3,Matrix1!$AM$4:$BN$21,COLUMN()+1,FALSE)</f>
        <v>2</v>
      </c>
      <c r="I17" s="1">
        <f ca="1">VLOOKUP(ROW()-3,Matrix1!$AM$4:$BN$21,COLUMN()+1,FALSE)</f>
        <v>-2</v>
      </c>
      <c r="J17" s="4">
        <f ca="1">VLOOKUP(ROW()-3,Matrix1!$AM$4:$BN$21,COLUMN()+1,FALSE)</f>
        <v>0</v>
      </c>
      <c r="K17" s="1">
        <f ca="1">VLOOKUP(ROW()-3,Matrix1!$AM$4:$BN$21,COLUMN()+1,FALSE)</f>
        <v>0</v>
      </c>
      <c r="L17" s="7">
        <f ca="1">VLOOKUP(ROW()-3,Matrix1!$AM$4:$BN$21,COLUMN()+1,FALSE)</f>
        <v>0</v>
      </c>
      <c r="M17" s="1">
        <f ca="1">VLOOKUP(ROW()-3,Matrix1!$AM$4:$BN$21,COLUMN()+1,FALSE)</f>
        <v>0</v>
      </c>
      <c r="N17" s="1">
        <f ca="1">VLOOKUP(ROW()-3,Matrix1!$AM$4:$BN$21,COLUMN()+1,FALSE)</f>
        <v>0</v>
      </c>
      <c r="O17" s="1">
        <f ca="1">VLOOKUP(ROW()-3,Matrix1!$AM$4:$BN$21,COLUMN()+1,FALSE)</f>
        <v>0</v>
      </c>
      <c r="P17" s="1">
        <f ca="1">VLOOKUP(ROW()-3,Matrix1!$AM$4:$BN$21,COLUMN()+1,FALSE)</f>
        <v>0</v>
      </c>
      <c r="Q17" s="1">
        <f ca="1">VLOOKUP(ROW()-3,Matrix1!$AM$4:$BN$21,COLUMN()+1,FALSE)</f>
        <v>0</v>
      </c>
      <c r="R17" s="1">
        <f ca="1">VLOOKUP(ROW()-3,Matrix1!$AM$4:$BN$21,COLUMN()+1,FALSE)</f>
        <v>0</v>
      </c>
      <c r="S17" s="4">
        <f ca="1">VLOOKUP(ROW()-3,Matrix1!$AM$4:$BN$21,COLUMN()+1,FALSE)</f>
        <v>0</v>
      </c>
      <c r="T17" s="7">
        <f ca="1">VLOOKUP(ROW()-3,Matrix1!$AM$4:$BN$21,COLUMN()+1,FALSE)</f>
        <v>1</v>
      </c>
      <c r="U17" s="1">
        <f ca="1">VLOOKUP(ROW()-3,Matrix1!$AM$4:$BN$21,COLUMN()+1,FALSE)</f>
        <v>0</v>
      </c>
      <c r="V17" s="1">
        <f ca="1">VLOOKUP(ROW()-3,Matrix1!$AM$4:$BN$21,COLUMN()+1,FALSE)</f>
        <v>0</v>
      </c>
      <c r="W17" s="1">
        <f ca="1">VLOOKUP(ROW()-3,Matrix1!$AM$4:$BN$21,COLUMN()+1,FALSE)</f>
        <v>1</v>
      </c>
      <c r="X17" s="1">
        <f ca="1">VLOOKUP(ROW()-3,Matrix1!$AM$4:$BN$21,COLUMN()+1,FALSE)</f>
        <v>0</v>
      </c>
      <c r="Y17" s="1">
        <f ca="1">VLOOKUP(ROW()-3,Matrix1!$AM$4:$BN$21,COLUMN()+1,FALSE)</f>
        <v>2</v>
      </c>
      <c r="Z17" s="1">
        <f ca="1">VLOOKUP(ROW()-3,Matrix1!$AM$4:$BN$21,COLUMN()+1,FALSE)</f>
        <v>-2</v>
      </c>
      <c r="AA17" s="4">
        <f ca="1">VLOOKUP(ROW()-3,Matrix1!$AM$4:$BN$21,COLUMN()+1,FALSE)</f>
        <v>0</v>
      </c>
    </row>
    <row r="18" spans="1:27">
      <c r="A18" s="10">
        <f ca="1">VLOOKUP(ROW()-3,Matrix1!$AM$4:$BN$21,COLUMN()+1,FALSE)</f>
        <v>15</v>
      </c>
      <c r="B18" t="str">
        <f ca="1">VLOOKUP(ROW()-3,Matrix1!$AM$4:$BN$21,COLUMN()+1,FALSE)</f>
        <v>SV Werder Bremen</v>
      </c>
      <c r="C18" s="7">
        <f ca="1">VLOOKUP(ROW()-3,Matrix1!$AM$4:$BN$21,COLUMN()+1,FALSE)</f>
        <v>1</v>
      </c>
      <c r="D18" s="1">
        <f ca="1">VLOOKUP(ROW()-3,Matrix1!$AM$4:$BN$21,COLUMN()+1,FALSE)</f>
        <v>0</v>
      </c>
      <c r="E18" s="1">
        <f ca="1">VLOOKUP(ROW()-3,Matrix1!$AM$4:$BN$21,COLUMN()+1,FALSE)</f>
        <v>0</v>
      </c>
      <c r="F18" s="1">
        <f ca="1">VLOOKUP(ROW()-3,Matrix1!$AM$4:$BN$21,COLUMN()+1,FALSE)</f>
        <v>1</v>
      </c>
      <c r="G18" s="1">
        <f ca="1">VLOOKUP(ROW()-3,Matrix1!$AM$4:$BN$21,COLUMN()+1,FALSE)</f>
        <v>1</v>
      </c>
      <c r="H18" s="1">
        <f ca="1">VLOOKUP(ROW()-3,Matrix1!$AM$4:$BN$21,COLUMN()+1,FALSE)</f>
        <v>4</v>
      </c>
      <c r="I18" s="1">
        <f ca="1">VLOOKUP(ROW()-3,Matrix1!$AM$4:$BN$21,COLUMN()+1,FALSE)</f>
        <v>-3</v>
      </c>
      <c r="J18" s="4">
        <f ca="1">VLOOKUP(ROW()-3,Matrix1!$AM$4:$BN$21,COLUMN()+1,FALSE)</f>
        <v>0</v>
      </c>
      <c r="K18" s="1">
        <f ca="1">VLOOKUP(ROW()-3,Matrix1!$AM$4:$BN$21,COLUMN()+1,FALSE)</f>
        <v>0</v>
      </c>
      <c r="L18" s="7">
        <f ca="1">VLOOKUP(ROW()-3,Matrix1!$AM$4:$BN$21,COLUMN()+1,FALSE)</f>
        <v>0</v>
      </c>
      <c r="M18" s="1">
        <f ca="1">VLOOKUP(ROW()-3,Matrix1!$AM$4:$BN$21,COLUMN()+1,FALSE)</f>
        <v>0</v>
      </c>
      <c r="N18" s="1">
        <f ca="1">VLOOKUP(ROW()-3,Matrix1!$AM$4:$BN$21,COLUMN()+1,FALSE)</f>
        <v>0</v>
      </c>
      <c r="O18" s="1">
        <f ca="1">VLOOKUP(ROW()-3,Matrix1!$AM$4:$BN$21,COLUMN()+1,FALSE)</f>
        <v>0</v>
      </c>
      <c r="P18" s="1">
        <f ca="1">VLOOKUP(ROW()-3,Matrix1!$AM$4:$BN$21,COLUMN()+1,FALSE)</f>
        <v>0</v>
      </c>
      <c r="Q18" s="1">
        <f ca="1">VLOOKUP(ROW()-3,Matrix1!$AM$4:$BN$21,COLUMN()+1,FALSE)</f>
        <v>0</v>
      </c>
      <c r="R18" s="1">
        <f ca="1">VLOOKUP(ROW()-3,Matrix1!$AM$4:$BN$21,COLUMN()+1,FALSE)</f>
        <v>0</v>
      </c>
      <c r="S18" s="4">
        <f ca="1">VLOOKUP(ROW()-3,Matrix1!$AM$4:$BN$21,COLUMN()+1,FALSE)</f>
        <v>0</v>
      </c>
      <c r="T18" s="7">
        <f ca="1">VLOOKUP(ROW()-3,Matrix1!$AM$4:$BN$21,COLUMN()+1,FALSE)</f>
        <v>1</v>
      </c>
      <c r="U18" s="1">
        <f ca="1">VLOOKUP(ROW()-3,Matrix1!$AM$4:$BN$21,COLUMN()+1,FALSE)</f>
        <v>0</v>
      </c>
      <c r="V18" s="1">
        <f ca="1">VLOOKUP(ROW()-3,Matrix1!$AM$4:$BN$21,COLUMN()+1,FALSE)</f>
        <v>0</v>
      </c>
      <c r="W18" s="1">
        <f ca="1">VLOOKUP(ROW()-3,Matrix1!$AM$4:$BN$21,COLUMN()+1,FALSE)</f>
        <v>1</v>
      </c>
      <c r="X18" s="1">
        <f ca="1">VLOOKUP(ROW()-3,Matrix1!$AM$4:$BN$21,COLUMN()+1,FALSE)</f>
        <v>1</v>
      </c>
      <c r="Y18" s="1">
        <f ca="1">VLOOKUP(ROW()-3,Matrix1!$AM$4:$BN$21,COLUMN()+1,FALSE)</f>
        <v>4</v>
      </c>
      <c r="Z18" s="1">
        <f ca="1">VLOOKUP(ROW()-3,Matrix1!$AM$4:$BN$21,COLUMN()+1,FALSE)</f>
        <v>-3</v>
      </c>
      <c r="AA18" s="4">
        <f ca="1">VLOOKUP(ROW()-3,Matrix1!$AM$4:$BN$21,COLUMN()+1,FALSE)</f>
        <v>0</v>
      </c>
    </row>
    <row r="19" spans="1:27">
      <c r="A19" s="10">
        <f ca="1">VLOOKUP(ROW()-3,Matrix1!$AM$4:$BN$21,COLUMN()+1,FALSE)</f>
        <v>16</v>
      </c>
      <c r="B19" t="str">
        <f ca="1">VLOOKUP(ROW()-3,Matrix1!$AM$4:$BN$21,COLUMN()+1,FALSE)</f>
        <v>Borussia Mönchengladbach</v>
      </c>
      <c r="C19" s="7">
        <f ca="1">VLOOKUP(ROW()-3,Matrix1!$AM$4:$BN$21,COLUMN()+1,FALSE)</f>
        <v>1</v>
      </c>
      <c r="D19" s="1">
        <f ca="1">VLOOKUP(ROW()-3,Matrix1!$AM$4:$BN$21,COLUMN()+1,FALSE)</f>
        <v>0</v>
      </c>
      <c r="E19" s="1">
        <f ca="1">VLOOKUP(ROW()-3,Matrix1!$AM$4:$BN$21,COLUMN()+1,FALSE)</f>
        <v>0</v>
      </c>
      <c r="F19" s="1">
        <f ca="1">VLOOKUP(ROW()-3,Matrix1!$AM$4:$BN$21,COLUMN()+1,FALSE)</f>
        <v>1</v>
      </c>
      <c r="G19" s="1">
        <f ca="1">VLOOKUP(ROW()-3,Matrix1!$AM$4:$BN$21,COLUMN()+1,FALSE)</f>
        <v>0</v>
      </c>
      <c r="H19" s="1">
        <f ca="1">VLOOKUP(ROW()-3,Matrix1!$AM$4:$BN$21,COLUMN()+1,FALSE)</f>
        <v>3</v>
      </c>
      <c r="I19" s="1">
        <f ca="1">VLOOKUP(ROW()-3,Matrix1!$AM$4:$BN$21,COLUMN()+1,FALSE)</f>
        <v>-3</v>
      </c>
      <c r="J19" s="4">
        <f ca="1">VLOOKUP(ROW()-3,Matrix1!$AM$4:$BN$21,COLUMN()+1,FALSE)</f>
        <v>0</v>
      </c>
      <c r="K19" s="1">
        <f ca="1">VLOOKUP(ROW()-3,Matrix1!$AM$4:$BN$21,COLUMN()+1,FALSE)</f>
        <v>0</v>
      </c>
      <c r="L19" s="7">
        <f ca="1">VLOOKUP(ROW()-3,Matrix1!$AM$4:$BN$21,COLUMN()+1,FALSE)</f>
        <v>0</v>
      </c>
      <c r="M19" s="1">
        <f ca="1">VLOOKUP(ROW()-3,Matrix1!$AM$4:$BN$21,COLUMN()+1,FALSE)</f>
        <v>0</v>
      </c>
      <c r="N19" s="1">
        <f ca="1">VLOOKUP(ROW()-3,Matrix1!$AM$4:$BN$21,COLUMN()+1,FALSE)</f>
        <v>0</v>
      </c>
      <c r="O19" s="1">
        <f ca="1">VLOOKUP(ROW()-3,Matrix1!$AM$4:$BN$21,COLUMN()+1,FALSE)</f>
        <v>0</v>
      </c>
      <c r="P19" s="1">
        <f ca="1">VLOOKUP(ROW()-3,Matrix1!$AM$4:$BN$21,COLUMN()+1,FALSE)</f>
        <v>0</v>
      </c>
      <c r="Q19" s="1">
        <f ca="1">VLOOKUP(ROW()-3,Matrix1!$AM$4:$BN$21,COLUMN()+1,FALSE)</f>
        <v>0</v>
      </c>
      <c r="R19" s="1">
        <f ca="1">VLOOKUP(ROW()-3,Matrix1!$AM$4:$BN$21,COLUMN()+1,FALSE)</f>
        <v>0</v>
      </c>
      <c r="S19" s="4">
        <f ca="1">VLOOKUP(ROW()-3,Matrix1!$AM$4:$BN$21,COLUMN()+1,FALSE)</f>
        <v>0</v>
      </c>
      <c r="T19" s="7">
        <f ca="1">VLOOKUP(ROW()-3,Matrix1!$AM$4:$BN$21,COLUMN()+1,FALSE)</f>
        <v>1</v>
      </c>
      <c r="U19" s="1">
        <f ca="1">VLOOKUP(ROW()-3,Matrix1!$AM$4:$BN$21,COLUMN()+1,FALSE)</f>
        <v>0</v>
      </c>
      <c r="V19" s="1">
        <f ca="1">VLOOKUP(ROW()-3,Matrix1!$AM$4:$BN$21,COLUMN()+1,FALSE)</f>
        <v>0</v>
      </c>
      <c r="W19" s="1">
        <f ca="1">VLOOKUP(ROW()-3,Matrix1!$AM$4:$BN$21,COLUMN()+1,FALSE)</f>
        <v>1</v>
      </c>
      <c r="X19" s="1">
        <f ca="1">VLOOKUP(ROW()-3,Matrix1!$AM$4:$BN$21,COLUMN()+1,FALSE)</f>
        <v>0</v>
      </c>
      <c r="Y19" s="1">
        <f ca="1">VLOOKUP(ROW()-3,Matrix1!$AM$4:$BN$21,COLUMN()+1,FALSE)</f>
        <v>3</v>
      </c>
      <c r="Z19" s="1">
        <f ca="1">VLOOKUP(ROW()-3,Matrix1!$AM$4:$BN$21,COLUMN()+1,FALSE)</f>
        <v>-3</v>
      </c>
      <c r="AA19" s="4">
        <f ca="1">VLOOKUP(ROW()-3,Matrix1!$AM$4:$BN$21,COLUMN()+1,FALSE)</f>
        <v>0</v>
      </c>
    </row>
    <row r="20" spans="1:27">
      <c r="A20" s="10">
        <f ca="1">VLOOKUP(ROW()-3,Matrix1!$AM$4:$BN$21,COLUMN()+1,FALSE)</f>
        <v>16</v>
      </c>
      <c r="B20" t="str">
        <f ca="1">VLOOKUP(ROW()-3,Matrix1!$AM$4:$BN$21,COLUMN()+1,FALSE)</f>
        <v>FC Schalke 04</v>
      </c>
      <c r="C20" s="7">
        <f ca="1">VLOOKUP(ROW()-3,Matrix1!$AM$4:$BN$21,COLUMN()+1,FALSE)</f>
        <v>1</v>
      </c>
      <c r="D20" s="1">
        <f ca="1">VLOOKUP(ROW()-3,Matrix1!$AM$4:$BN$21,COLUMN()+1,FALSE)</f>
        <v>0</v>
      </c>
      <c r="E20" s="1">
        <f ca="1">VLOOKUP(ROW()-3,Matrix1!$AM$4:$BN$21,COLUMN()+1,FALSE)</f>
        <v>0</v>
      </c>
      <c r="F20" s="1">
        <f ca="1">VLOOKUP(ROW()-3,Matrix1!$AM$4:$BN$21,COLUMN()+1,FALSE)</f>
        <v>1</v>
      </c>
      <c r="G20" s="1">
        <f ca="1">VLOOKUP(ROW()-3,Matrix1!$AM$4:$BN$21,COLUMN()+1,FALSE)</f>
        <v>0</v>
      </c>
      <c r="H20" s="1">
        <f ca="1">VLOOKUP(ROW()-3,Matrix1!$AM$4:$BN$21,COLUMN()+1,FALSE)</f>
        <v>3</v>
      </c>
      <c r="I20" s="1">
        <f ca="1">VLOOKUP(ROW()-3,Matrix1!$AM$4:$BN$21,COLUMN()+1,FALSE)</f>
        <v>-3</v>
      </c>
      <c r="J20" s="4">
        <f ca="1">VLOOKUP(ROW()-3,Matrix1!$AM$4:$BN$21,COLUMN()+1,FALSE)</f>
        <v>0</v>
      </c>
      <c r="K20" s="1">
        <f ca="1">VLOOKUP(ROW()-3,Matrix1!$AM$4:$BN$21,COLUMN()+1,FALSE)</f>
        <v>0</v>
      </c>
      <c r="L20" s="7">
        <f ca="1">VLOOKUP(ROW()-3,Matrix1!$AM$4:$BN$21,COLUMN()+1,FALSE)</f>
        <v>0</v>
      </c>
      <c r="M20" s="1">
        <f ca="1">VLOOKUP(ROW()-3,Matrix1!$AM$4:$BN$21,COLUMN()+1,FALSE)</f>
        <v>0</v>
      </c>
      <c r="N20" s="1">
        <f ca="1">VLOOKUP(ROW()-3,Matrix1!$AM$4:$BN$21,COLUMN()+1,FALSE)</f>
        <v>0</v>
      </c>
      <c r="O20" s="1">
        <f ca="1">VLOOKUP(ROW()-3,Matrix1!$AM$4:$BN$21,COLUMN()+1,FALSE)</f>
        <v>0</v>
      </c>
      <c r="P20" s="1">
        <f ca="1">VLOOKUP(ROW()-3,Matrix1!$AM$4:$BN$21,COLUMN()+1,FALSE)</f>
        <v>0</v>
      </c>
      <c r="Q20" s="1">
        <f ca="1">VLOOKUP(ROW()-3,Matrix1!$AM$4:$BN$21,COLUMN()+1,FALSE)</f>
        <v>0</v>
      </c>
      <c r="R20" s="1">
        <f ca="1">VLOOKUP(ROW()-3,Matrix1!$AM$4:$BN$21,COLUMN()+1,FALSE)</f>
        <v>0</v>
      </c>
      <c r="S20" s="4">
        <f ca="1">VLOOKUP(ROW()-3,Matrix1!$AM$4:$BN$21,COLUMN()+1,FALSE)</f>
        <v>0</v>
      </c>
      <c r="T20" s="7">
        <f ca="1">VLOOKUP(ROW()-3,Matrix1!$AM$4:$BN$21,COLUMN()+1,FALSE)</f>
        <v>1</v>
      </c>
      <c r="U20" s="1">
        <f ca="1">VLOOKUP(ROW()-3,Matrix1!$AM$4:$BN$21,COLUMN()+1,FALSE)</f>
        <v>0</v>
      </c>
      <c r="V20" s="1">
        <f ca="1">VLOOKUP(ROW()-3,Matrix1!$AM$4:$BN$21,COLUMN()+1,FALSE)</f>
        <v>0</v>
      </c>
      <c r="W20" s="1">
        <f ca="1">VLOOKUP(ROW()-3,Matrix1!$AM$4:$BN$21,COLUMN()+1,FALSE)</f>
        <v>1</v>
      </c>
      <c r="X20" s="1">
        <f ca="1">VLOOKUP(ROW()-3,Matrix1!$AM$4:$BN$21,COLUMN()+1,FALSE)</f>
        <v>0</v>
      </c>
      <c r="Y20" s="1">
        <f ca="1">VLOOKUP(ROW()-3,Matrix1!$AM$4:$BN$21,COLUMN()+1,FALSE)</f>
        <v>3</v>
      </c>
      <c r="Z20" s="1">
        <f ca="1">VLOOKUP(ROW()-3,Matrix1!$AM$4:$BN$21,COLUMN()+1,FALSE)</f>
        <v>-3</v>
      </c>
      <c r="AA20" s="4">
        <f ca="1">VLOOKUP(ROW()-3,Matrix1!$AM$4:$BN$21,COLUMN()+1,FALSE)</f>
        <v>0</v>
      </c>
    </row>
    <row r="21" spans="1:27" ht="13.8" thickBot="1">
      <c r="A21" s="11">
        <f ca="1">VLOOKUP(ROW()-3,Matrix1!$AM$4:$BN$21,COLUMN()+1,FALSE)</f>
        <v>18</v>
      </c>
      <c r="B21" s="2" t="str">
        <f ca="1">VLOOKUP(ROW()-3,Matrix1!$AM$4:$BN$21,COLUMN()+1,FALSE)</f>
        <v>VfB Stuttgart</v>
      </c>
      <c r="C21" s="8">
        <f ca="1">VLOOKUP(ROW()-3,Matrix1!$AM$4:$BN$21,COLUMN()+1,FALSE)</f>
        <v>1</v>
      </c>
      <c r="D21" s="5">
        <f ca="1">VLOOKUP(ROW()-3,Matrix1!$AM$4:$BN$21,COLUMN()+1,FALSE)</f>
        <v>0</v>
      </c>
      <c r="E21" s="5">
        <f ca="1">VLOOKUP(ROW()-3,Matrix1!$AM$4:$BN$21,COLUMN()+1,FALSE)</f>
        <v>0</v>
      </c>
      <c r="F21" s="5">
        <f ca="1">VLOOKUP(ROW()-3,Matrix1!$AM$4:$BN$21,COLUMN()+1,FALSE)</f>
        <v>1</v>
      </c>
      <c r="G21" s="5">
        <f ca="1">VLOOKUP(ROW()-3,Matrix1!$AM$4:$BN$21,COLUMN()+1,FALSE)</f>
        <v>1</v>
      </c>
      <c r="H21" s="5">
        <f ca="1">VLOOKUP(ROW()-3,Matrix1!$AM$4:$BN$21,COLUMN()+1,FALSE)</f>
        <v>5</v>
      </c>
      <c r="I21" s="5">
        <f ca="1">VLOOKUP(ROW()-3,Matrix1!$AM$4:$BN$21,COLUMN()+1,FALSE)</f>
        <v>-4</v>
      </c>
      <c r="J21" s="6">
        <f ca="1">VLOOKUP(ROW()-3,Matrix1!$AM$4:$BN$21,COLUMN()+1,FALSE)</f>
        <v>0</v>
      </c>
      <c r="K21" s="1">
        <f ca="1">VLOOKUP(ROW()-3,Matrix1!$AM$4:$BN$21,COLUMN()+1,FALSE)</f>
        <v>0</v>
      </c>
      <c r="L21" s="8">
        <f ca="1">VLOOKUP(ROW()-3,Matrix1!$AM$4:$BN$21,COLUMN()+1,FALSE)</f>
        <v>0</v>
      </c>
      <c r="M21" s="5">
        <f ca="1">VLOOKUP(ROW()-3,Matrix1!$AM$4:$BN$21,COLUMN()+1,FALSE)</f>
        <v>0</v>
      </c>
      <c r="N21" s="5">
        <f ca="1">VLOOKUP(ROW()-3,Matrix1!$AM$4:$BN$21,COLUMN()+1,FALSE)</f>
        <v>0</v>
      </c>
      <c r="O21" s="5">
        <f ca="1">VLOOKUP(ROW()-3,Matrix1!$AM$4:$BN$21,COLUMN()+1,FALSE)</f>
        <v>0</v>
      </c>
      <c r="P21" s="5">
        <f ca="1">VLOOKUP(ROW()-3,Matrix1!$AM$4:$BN$21,COLUMN()+1,FALSE)</f>
        <v>0</v>
      </c>
      <c r="Q21" s="5">
        <f ca="1">VLOOKUP(ROW()-3,Matrix1!$AM$4:$BN$21,COLUMN()+1,FALSE)</f>
        <v>0</v>
      </c>
      <c r="R21" s="5">
        <f ca="1">VLOOKUP(ROW()-3,Matrix1!$AM$4:$BN$21,COLUMN()+1,FALSE)</f>
        <v>0</v>
      </c>
      <c r="S21" s="6">
        <f ca="1">VLOOKUP(ROW()-3,Matrix1!$AM$4:$BN$21,COLUMN()+1,FALSE)</f>
        <v>0</v>
      </c>
      <c r="T21" s="8">
        <f ca="1">VLOOKUP(ROW()-3,Matrix1!$AM$4:$BN$21,COLUMN()+1,FALSE)</f>
        <v>1</v>
      </c>
      <c r="U21" s="5">
        <f ca="1">VLOOKUP(ROW()-3,Matrix1!$AM$4:$BN$21,COLUMN()+1,FALSE)</f>
        <v>0</v>
      </c>
      <c r="V21" s="5">
        <f ca="1">VLOOKUP(ROW()-3,Matrix1!$AM$4:$BN$21,COLUMN()+1,FALSE)</f>
        <v>0</v>
      </c>
      <c r="W21" s="5">
        <f ca="1">VLOOKUP(ROW()-3,Matrix1!$AM$4:$BN$21,COLUMN()+1,FALSE)</f>
        <v>1</v>
      </c>
      <c r="X21" s="5">
        <f ca="1">VLOOKUP(ROW()-3,Matrix1!$AM$4:$BN$21,COLUMN()+1,FALSE)</f>
        <v>1</v>
      </c>
      <c r="Y21" s="5">
        <f ca="1">VLOOKUP(ROW()-3,Matrix1!$AM$4:$BN$21,COLUMN()+1,FALSE)</f>
        <v>5</v>
      </c>
      <c r="Z21" s="5">
        <f ca="1">VLOOKUP(ROW()-3,Matrix1!$AM$4:$BN$21,COLUMN()+1,FALSE)</f>
        <v>-4</v>
      </c>
      <c r="AA21" s="6">
        <f ca="1">VLOOKUP(ROW()-3,Matrix1!$AM$4:$BN$21,COLUMN()+1,FALSE)</f>
        <v>0</v>
      </c>
    </row>
  </sheetData>
  <sheetProtection sheet="1" objects="1" scenarios="1"/>
  <customSheetViews>
    <customSheetView guid="{AAA25EFF-DD7A-41F9-AC7D-EB4FBF5641F0}" hiddenColumns="1">
      <selection activeCell="B4" sqref="B4"/>
      <pageMargins left="0.43" right="0.78740157499999996" top="0.984251969" bottom="0.984251969" header="0.4921259845" footer="0.4921259845"/>
      <pageSetup paperSize="9" orientation="landscape" r:id="rId1"/>
      <headerFooter alignWithMargins="0"/>
    </customSheetView>
  </customSheetViews>
  <mergeCells count="4">
    <mergeCell ref="L2:S2"/>
    <mergeCell ref="T2:AA2"/>
    <mergeCell ref="G3:H3"/>
    <mergeCell ref="C2:J2"/>
  </mergeCells>
  <phoneticPr fontId="0" type="noConversion"/>
  <pageMargins left="0.43" right="0.78740157499999996" top="0.984251969" bottom="0.984251969" header="0.4921259845" footer="0.4921259845"/>
  <pageSetup paperSize="9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</sheetPr>
  <dimension ref="B1:W36"/>
  <sheetViews>
    <sheetView topLeftCell="B1" workbookViewId="0">
      <selection activeCell="B1" sqref="B1"/>
    </sheetView>
  </sheetViews>
  <sheetFormatPr baseColWidth="10" defaultRowHeight="13.2"/>
  <cols>
    <col min="1" max="1" width="0" hidden="1" customWidth="1"/>
    <col min="3" max="3" width="5" bestFit="1" customWidth="1"/>
    <col min="4" max="6" width="3" bestFit="1" customWidth="1"/>
    <col min="7" max="11" width="4" bestFit="1" customWidth="1"/>
    <col min="12" max="23" width="3" bestFit="1" customWidth="1"/>
  </cols>
  <sheetData>
    <row r="1" spans="2:23">
      <c r="C1">
        <v>0</v>
      </c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</row>
    <row r="2" spans="2:23">
      <c r="B2" t="str">
        <f>Spieltage!E309</f>
        <v>1. Spieltag</v>
      </c>
      <c r="C2">
        <f>COUNTIF(Spieltage!P309:CU309,0)-8</f>
        <v>-7</v>
      </c>
      <c r="D2">
        <f>COUNTIF(Spieltage!P309:CU309,1)</f>
        <v>0</v>
      </c>
      <c r="E2">
        <f>COUNTIF(Spieltage!P309:CU309,2)</f>
        <v>0</v>
      </c>
      <c r="F2">
        <f>COUNTIF(Spieltage!P309:CU309,3)</f>
        <v>0</v>
      </c>
      <c r="G2">
        <f>COUNTIF(Spieltage!P309:CU309,4)</f>
        <v>2</v>
      </c>
      <c r="H2">
        <f>COUNTIF(Spieltage!P309:CU309,5)</f>
        <v>3</v>
      </c>
      <c r="I2">
        <f>COUNTIF(Spieltage!P309:CU309,6)</f>
        <v>10</v>
      </c>
      <c r="J2">
        <f>COUNTIF(Spieltage!P309:CU309,7)</f>
        <v>4</v>
      </c>
      <c r="K2">
        <f>COUNTIF(Spieltage!P309:CU309,8)</f>
        <v>3</v>
      </c>
      <c r="L2">
        <f>COUNTIF(Spieltage!P309:CU309,9)</f>
        <v>2</v>
      </c>
      <c r="M2">
        <f>COUNTIF(Spieltage!P309:CU309,10)</f>
        <v>1</v>
      </c>
      <c r="N2">
        <f>COUNTIF(Spieltage!P309:CU309,11)</f>
        <v>2</v>
      </c>
      <c r="O2">
        <f>COUNTIF(Spieltage!P309:CU309,12)</f>
        <v>0</v>
      </c>
      <c r="P2">
        <f>COUNTIF(Spieltage!P309:CU309,13)</f>
        <v>0</v>
      </c>
      <c r="Q2">
        <f>COUNTIF(Spieltage!P309:CU309,14)</f>
        <v>0</v>
      </c>
      <c r="R2">
        <f>COUNTIF(Spieltage!P309:CU309,15)</f>
        <v>0</v>
      </c>
      <c r="S2">
        <f>COUNTIF(Spieltage!P309:CU309,16)</f>
        <v>0</v>
      </c>
      <c r="T2">
        <f>COUNTIF(Spieltage!P309:CU309,17)</f>
        <v>0</v>
      </c>
      <c r="U2">
        <f>COUNTIF(Spieltage!P309:CU309,18)</f>
        <v>0</v>
      </c>
      <c r="V2">
        <f>COUNTIF(Spieltage!P309:CU309,19)</f>
        <v>0</v>
      </c>
      <c r="W2">
        <f>COUNTIF(Spieltage!P309:CU309,20)</f>
        <v>0</v>
      </c>
    </row>
    <row r="3" spans="2:23">
      <c r="B3" t="str">
        <f>Spieltage!E310</f>
        <v>2. Spieltag</v>
      </c>
      <c r="C3">
        <f>COUNTIF(Spieltage!P310:CU310,0)-8</f>
        <v>20</v>
      </c>
      <c r="D3">
        <f>COUNTIF(Spieltage!P310:CU310,1)</f>
        <v>0</v>
      </c>
      <c r="E3">
        <f>COUNTIF(Spieltage!P310:CU310,2)</f>
        <v>0</v>
      </c>
      <c r="F3">
        <f>COUNTIF(Spieltage!P310:CU310,3)</f>
        <v>0</v>
      </c>
      <c r="G3">
        <f>COUNTIF(Spieltage!P310:CU310,4)</f>
        <v>0</v>
      </c>
      <c r="H3">
        <f>COUNTIF(Spieltage!P310:CU310,5)</f>
        <v>0</v>
      </c>
      <c r="I3">
        <f>COUNTIF(Spieltage!P310:CU310,6)</f>
        <v>0</v>
      </c>
      <c r="J3">
        <f>COUNTIF(Spieltage!P310:CU310,7)</f>
        <v>0</v>
      </c>
      <c r="K3">
        <f>COUNTIF(Spieltage!P310:CU310,8)</f>
        <v>0</v>
      </c>
      <c r="L3">
        <f>COUNTIF(Spieltage!P310:CU310,9)</f>
        <v>0</v>
      </c>
      <c r="M3">
        <f>COUNTIF(Spieltage!P310:CU310,10)</f>
        <v>0</v>
      </c>
      <c r="N3">
        <f>COUNTIF(Spieltage!P310:CU310,11)</f>
        <v>0</v>
      </c>
      <c r="O3">
        <f>COUNTIF(Spieltage!P310:CU310,12)</f>
        <v>0</v>
      </c>
      <c r="P3">
        <f>COUNTIF(Spieltage!P310:CU310,13)</f>
        <v>0</v>
      </c>
      <c r="Q3">
        <f>COUNTIF(Spieltage!P310:CU310,14)</f>
        <v>0</v>
      </c>
      <c r="R3">
        <f>COUNTIF(Spieltage!P310:CU310,15)</f>
        <v>0</v>
      </c>
      <c r="S3">
        <f>COUNTIF(Spieltage!P310:CU310,16)</f>
        <v>0</v>
      </c>
      <c r="T3">
        <f>COUNTIF(Spieltage!P310:CU310,17)</f>
        <v>0</v>
      </c>
      <c r="U3">
        <f>COUNTIF(Spieltage!P310:CU310,18)</f>
        <v>0</v>
      </c>
      <c r="V3">
        <f>COUNTIF(Spieltage!P310:CU310,19)</f>
        <v>0</v>
      </c>
      <c r="W3">
        <f>COUNTIF(Spieltage!P310:CU310,20)</f>
        <v>0</v>
      </c>
    </row>
    <row r="4" spans="2:23">
      <c r="B4" t="str">
        <f>Spieltage!E311</f>
        <v>3. Spieltag</v>
      </c>
      <c r="C4">
        <f>COUNTIF(Spieltage!P311:CU311,0)-8</f>
        <v>20</v>
      </c>
      <c r="D4">
        <f>COUNTIF(Spieltage!P311:CU311,1)</f>
        <v>0</v>
      </c>
      <c r="E4">
        <f>COUNTIF(Spieltage!P311:CU311,2)</f>
        <v>0</v>
      </c>
      <c r="F4">
        <f>COUNTIF(Spieltage!P311:CU311,3)</f>
        <v>0</v>
      </c>
      <c r="G4">
        <f>COUNTIF(Spieltage!P311:CU311,4)</f>
        <v>0</v>
      </c>
      <c r="H4">
        <f>COUNTIF(Spieltage!P311:CU311,5)</f>
        <v>0</v>
      </c>
      <c r="I4">
        <f>COUNTIF(Spieltage!P311:CU311,6)</f>
        <v>0</v>
      </c>
      <c r="J4">
        <f>COUNTIF(Spieltage!P311:CU311,7)</f>
        <v>0</v>
      </c>
      <c r="K4">
        <f>COUNTIF(Spieltage!P311:CU311,8)</f>
        <v>0</v>
      </c>
      <c r="L4">
        <f>COUNTIF(Spieltage!P311:CU311,9)</f>
        <v>0</v>
      </c>
      <c r="M4">
        <f>COUNTIF(Spieltage!P311:CU311,10)</f>
        <v>0</v>
      </c>
      <c r="N4">
        <f>COUNTIF(Spieltage!P311:CU311,11)</f>
        <v>0</v>
      </c>
      <c r="O4">
        <f>COUNTIF(Spieltage!P311:CU311,12)</f>
        <v>0</v>
      </c>
      <c r="P4">
        <f>COUNTIF(Spieltage!P311:CU311,13)</f>
        <v>0</v>
      </c>
      <c r="Q4">
        <f>COUNTIF(Spieltage!P311:CU311,14)</f>
        <v>0</v>
      </c>
      <c r="R4">
        <f>COUNTIF(Spieltage!P311:CU311,15)</f>
        <v>0</v>
      </c>
      <c r="S4">
        <f>COUNTIF(Spieltage!P311:CU311,16)</f>
        <v>0</v>
      </c>
      <c r="T4">
        <f>COUNTIF(Spieltage!P311:CU311,17)</f>
        <v>0</v>
      </c>
      <c r="U4">
        <f>COUNTIF(Spieltage!P311:CU311,18)</f>
        <v>0</v>
      </c>
      <c r="V4">
        <f>COUNTIF(Spieltage!P311:CU311,19)</f>
        <v>0</v>
      </c>
      <c r="W4">
        <f>COUNTIF(Spieltage!P311:CU311,20)</f>
        <v>0</v>
      </c>
    </row>
    <row r="5" spans="2:23">
      <c r="B5" t="str">
        <f>Spieltage!E312</f>
        <v>4. Spieltag</v>
      </c>
      <c r="C5">
        <f>COUNTIF(Spieltage!P312:CU312,0)-8</f>
        <v>20</v>
      </c>
      <c r="D5">
        <f>COUNTIF(Spieltage!P312:CU312,1)</f>
        <v>0</v>
      </c>
      <c r="E5">
        <f>COUNTIF(Spieltage!P312:CU312,2)</f>
        <v>0</v>
      </c>
      <c r="F5">
        <f>COUNTIF(Spieltage!P312:CU312,3)</f>
        <v>0</v>
      </c>
      <c r="G5">
        <f>COUNTIF(Spieltage!P312:CU312,4)</f>
        <v>0</v>
      </c>
      <c r="H5">
        <f>COUNTIF(Spieltage!P312:CU312,5)</f>
        <v>0</v>
      </c>
      <c r="I5">
        <f>COUNTIF(Spieltage!P312:CU312,6)</f>
        <v>0</v>
      </c>
      <c r="J5">
        <f>COUNTIF(Spieltage!P312:CU312,7)</f>
        <v>0</v>
      </c>
      <c r="K5">
        <f>COUNTIF(Spieltage!P312:CU312,8)</f>
        <v>0</v>
      </c>
      <c r="L5">
        <f>COUNTIF(Spieltage!P312:CU312,9)</f>
        <v>0</v>
      </c>
      <c r="M5">
        <f>COUNTIF(Spieltage!P312:CU312,10)</f>
        <v>0</v>
      </c>
      <c r="N5">
        <f>COUNTIF(Spieltage!P312:CU312,11)</f>
        <v>0</v>
      </c>
      <c r="O5">
        <f>COUNTIF(Spieltage!P312:CU312,12)</f>
        <v>0</v>
      </c>
      <c r="P5">
        <f>COUNTIF(Spieltage!P312:CU312,13)</f>
        <v>0</v>
      </c>
      <c r="Q5">
        <f>COUNTIF(Spieltage!P312:CU312,14)</f>
        <v>0</v>
      </c>
      <c r="R5">
        <f>COUNTIF(Spieltage!P312:CU312,15)</f>
        <v>0</v>
      </c>
      <c r="S5">
        <f>COUNTIF(Spieltage!P312:CU312,16)</f>
        <v>0</v>
      </c>
      <c r="T5">
        <f>COUNTIF(Spieltage!P312:CU312,17)</f>
        <v>0</v>
      </c>
      <c r="U5">
        <f>COUNTIF(Spieltage!P312:CU312,18)</f>
        <v>0</v>
      </c>
      <c r="V5">
        <f>COUNTIF(Spieltage!P312:CU312,19)</f>
        <v>0</v>
      </c>
      <c r="W5">
        <f>COUNTIF(Spieltage!P312:CU312,20)</f>
        <v>0</v>
      </c>
    </row>
    <row r="6" spans="2:23">
      <c r="B6" t="str">
        <f>Spieltage!E313</f>
        <v>5. Spieltag</v>
      </c>
      <c r="C6">
        <f>COUNTIF(Spieltage!P313:CU313,0)-8</f>
        <v>20</v>
      </c>
      <c r="D6">
        <f>COUNTIF(Spieltage!P313:CU313,1)</f>
        <v>0</v>
      </c>
      <c r="E6">
        <f>COUNTIF(Spieltage!P313:CU313,2)</f>
        <v>0</v>
      </c>
      <c r="F6">
        <f>COUNTIF(Spieltage!P313:CU313,3)</f>
        <v>0</v>
      </c>
      <c r="G6">
        <f>COUNTIF(Spieltage!P313:CU313,4)</f>
        <v>0</v>
      </c>
      <c r="H6">
        <f>COUNTIF(Spieltage!P313:CU313,5)</f>
        <v>0</v>
      </c>
      <c r="I6">
        <f>COUNTIF(Spieltage!P313:CU313,6)</f>
        <v>0</v>
      </c>
      <c r="J6">
        <f>COUNTIF(Spieltage!P313:CU313,7)</f>
        <v>0</v>
      </c>
      <c r="K6">
        <f>COUNTIF(Spieltage!P313:CU313,8)</f>
        <v>0</v>
      </c>
      <c r="L6">
        <f>COUNTIF(Spieltage!P313:CU313,9)</f>
        <v>0</v>
      </c>
      <c r="M6">
        <f>COUNTIF(Spieltage!P313:CU313,10)</f>
        <v>0</v>
      </c>
      <c r="N6">
        <f>COUNTIF(Spieltage!P313:CU313,11)</f>
        <v>0</v>
      </c>
      <c r="O6">
        <f>COUNTIF(Spieltage!P313:CU313,12)</f>
        <v>0</v>
      </c>
      <c r="P6">
        <f>COUNTIF(Spieltage!P313:CU313,13)</f>
        <v>0</v>
      </c>
      <c r="Q6">
        <f>COUNTIF(Spieltage!P313:CU313,14)</f>
        <v>0</v>
      </c>
      <c r="R6">
        <f>COUNTIF(Spieltage!P313:CU313,15)</f>
        <v>0</v>
      </c>
      <c r="S6">
        <f>COUNTIF(Spieltage!P313:CU313,16)</f>
        <v>0</v>
      </c>
      <c r="T6">
        <f>COUNTIF(Spieltage!P313:CU313,17)</f>
        <v>0</v>
      </c>
      <c r="U6">
        <f>COUNTIF(Spieltage!P313:CU313,18)</f>
        <v>0</v>
      </c>
      <c r="V6">
        <f>COUNTIF(Spieltage!P313:CU313,19)</f>
        <v>0</v>
      </c>
      <c r="W6">
        <f>COUNTIF(Spieltage!P313:CU313,20)</f>
        <v>0</v>
      </c>
    </row>
    <row r="7" spans="2:23">
      <c r="B7" t="str">
        <f>Spieltage!E314</f>
        <v>6. Spieltag</v>
      </c>
      <c r="C7">
        <f>COUNTIF(Spieltage!P314:CU314,0)-8</f>
        <v>20</v>
      </c>
      <c r="D7">
        <f>COUNTIF(Spieltage!P314:CU314,1)</f>
        <v>0</v>
      </c>
      <c r="E7">
        <f>COUNTIF(Spieltage!P314:CU314,2)</f>
        <v>0</v>
      </c>
      <c r="F7">
        <f>COUNTIF(Spieltage!P314:CU314,3)</f>
        <v>0</v>
      </c>
      <c r="G7">
        <f>COUNTIF(Spieltage!P314:CU314,4)</f>
        <v>0</v>
      </c>
      <c r="H7">
        <f>COUNTIF(Spieltage!P314:CU314,5)</f>
        <v>0</v>
      </c>
      <c r="I7">
        <f>COUNTIF(Spieltage!P314:CU314,6)</f>
        <v>0</v>
      </c>
      <c r="J7">
        <f>COUNTIF(Spieltage!P314:CU314,7)</f>
        <v>0</v>
      </c>
      <c r="K7">
        <f>COUNTIF(Spieltage!P314:CU314,8)</f>
        <v>0</v>
      </c>
      <c r="L7">
        <f>COUNTIF(Spieltage!P314:CU314,9)</f>
        <v>0</v>
      </c>
      <c r="M7">
        <f>COUNTIF(Spieltage!P314:CU314,10)</f>
        <v>0</v>
      </c>
      <c r="N7">
        <f>COUNTIF(Spieltage!P314:CU314,11)</f>
        <v>0</v>
      </c>
      <c r="O7">
        <f>COUNTIF(Spieltage!P314:CU314,12)</f>
        <v>0</v>
      </c>
      <c r="P7">
        <f>COUNTIF(Spieltage!P314:CU314,13)</f>
        <v>0</v>
      </c>
      <c r="Q7">
        <f>COUNTIF(Spieltage!P314:CU314,14)</f>
        <v>0</v>
      </c>
      <c r="R7">
        <f>COUNTIF(Spieltage!P314:CU314,15)</f>
        <v>0</v>
      </c>
      <c r="S7">
        <f>COUNTIF(Spieltage!P314:CU314,16)</f>
        <v>0</v>
      </c>
      <c r="T7">
        <f>COUNTIF(Spieltage!P314:CU314,17)</f>
        <v>0</v>
      </c>
      <c r="U7">
        <f>COUNTIF(Spieltage!P314:CU314,18)</f>
        <v>0</v>
      </c>
      <c r="V7">
        <f>COUNTIF(Spieltage!P314:CU314,19)</f>
        <v>0</v>
      </c>
      <c r="W7">
        <f>COUNTIF(Spieltage!P314:CU314,20)</f>
        <v>0</v>
      </c>
    </row>
    <row r="8" spans="2:23">
      <c r="B8" t="str">
        <f>Spieltage!E315</f>
        <v>7. Spieltag</v>
      </c>
      <c r="C8">
        <f>COUNTIF(Spieltage!P315:CU315,0)-8</f>
        <v>20</v>
      </c>
      <c r="D8">
        <f>COUNTIF(Spieltage!P315:CU315,1)</f>
        <v>0</v>
      </c>
      <c r="E8">
        <f>COUNTIF(Spieltage!P315:CU315,2)</f>
        <v>0</v>
      </c>
      <c r="F8">
        <f>COUNTIF(Spieltage!P315:CU315,3)</f>
        <v>0</v>
      </c>
      <c r="G8">
        <f>COUNTIF(Spieltage!P315:CU315,4)</f>
        <v>0</v>
      </c>
      <c r="H8">
        <f>COUNTIF(Spieltage!P315:CU315,5)</f>
        <v>0</v>
      </c>
      <c r="I8">
        <f>COUNTIF(Spieltage!P315:CU315,6)</f>
        <v>0</v>
      </c>
      <c r="J8">
        <f>COUNTIF(Spieltage!P315:CU315,7)</f>
        <v>0</v>
      </c>
      <c r="K8">
        <f>COUNTIF(Spieltage!P315:CU315,8)</f>
        <v>0</v>
      </c>
      <c r="L8">
        <f>COUNTIF(Spieltage!P315:CU315,9)</f>
        <v>0</v>
      </c>
      <c r="M8">
        <f>COUNTIF(Spieltage!P315:CU315,10)</f>
        <v>0</v>
      </c>
      <c r="N8">
        <f>COUNTIF(Spieltage!P315:CU315,11)</f>
        <v>0</v>
      </c>
      <c r="O8">
        <f>COUNTIF(Spieltage!P315:CU315,12)</f>
        <v>0</v>
      </c>
      <c r="P8">
        <f>COUNTIF(Spieltage!P315:CU315,13)</f>
        <v>0</v>
      </c>
      <c r="Q8">
        <f>COUNTIF(Spieltage!P315:CU315,14)</f>
        <v>0</v>
      </c>
      <c r="R8">
        <f>COUNTIF(Spieltage!P315:CU315,15)</f>
        <v>0</v>
      </c>
      <c r="S8">
        <f>COUNTIF(Spieltage!P315:CU315,16)</f>
        <v>0</v>
      </c>
      <c r="T8">
        <f>COUNTIF(Spieltage!P315:CU315,17)</f>
        <v>0</v>
      </c>
      <c r="U8">
        <f>COUNTIF(Spieltage!P315:CU315,18)</f>
        <v>0</v>
      </c>
      <c r="V8">
        <f>COUNTIF(Spieltage!P315:CU315,19)</f>
        <v>0</v>
      </c>
      <c r="W8">
        <f>COUNTIF(Spieltage!P315:CU315,20)</f>
        <v>0</v>
      </c>
    </row>
    <row r="9" spans="2:23">
      <c r="B9" t="str">
        <f>Spieltage!E316</f>
        <v>8. Spieltag</v>
      </c>
      <c r="C9">
        <f>COUNTIF(Spieltage!P316:CU316,0)-8</f>
        <v>20</v>
      </c>
      <c r="D9">
        <f>COUNTIF(Spieltage!P316:CU316,1)</f>
        <v>0</v>
      </c>
      <c r="E9">
        <f>COUNTIF(Spieltage!P316:CU316,2)</f>
        <v>0</v>
      </c>
      <c r="F9">
        <f>COUNTIF(Spieltage!P316:CU316,3)</f>
        <v>0</v>
      </c>
      <c r="G9">
        <f>COUNTIF(Spieltage!P316:CU316,4)</f>
        <v>0</v>
      </c>
      <c r="H9">
        <f>COUNTIF(Spieltage!P316:CU316,5)</f>
        <v>0</v>
      </c>
      <c r="I9">
        <f>COUNTIF(Spieltage!P316:CU316,6)</f>
        <v>0</v>
      </c>
      <c r="J9">
        <f>COUNTIF(Spieltage!P316:CU316,7)</f>
        <v>0</v>
      </c>
      <c r="K9">
        <f>COUNTIF(Spieltage!P316:CU316,8)</f>
        <v>0</v>
      </c>
      <c r="L9">
        <f>COUNTIF(Spieltage!P316:CU316,9)</f>
        <v>0</v>
      </c>
      <c r="M9">
        <f>COUNTIF(Spieltage!P316:CU316,10)</f>
        <v>0</v>
      </c>
      <c r="N9">
        <f>COUNTIF(Spieltage!P316:CU316,11)</f>
        <v>0</v>
      </c>
      <c r="O9">
        <f>COUNTIF(Spieltage!P316:CU316,12)</f>
        <v>0</v>
      </c>
      <c r="P9">
        <f>COUNTIF(Spieltage!P316:CU316,13)</f>
        <v>0</v>
      </c>
      <c r="Q9">
        <f>COUNTIF(Spieltage!P316:CU316,14)</f>
        <v>0</v>
      </c>
      <c r="R9">
        <f>COUNTIF(Spieltage!P316:CU316,15)</f>
        <v>0</v>
      </c>
      <c r="S9">
        <f>COUNTIF(Spieltage!P316:CU316,16)</f>
        <v>0</v>
      </c>
      <c r="T9">
        <f>COUNTIF(Spieltage!P316:CU316,17)</f>
        <v>0</v>
      </c>
      <c r="U9">
        <f>COUNTIF(Spieltage!P316:CU316,18)</f>
        <v>0</v>
      </c>
      <c r="V9">
        <f>COUNTIF(Spieltage!P316:CU316,19)</f>
        <v>0</v>
      </c>
      <c r="W9">
        <f>COUNTIF(Spieltage!P316:CU316,20)</f>
        <v>0</v>
      </c>
    </row>
    <row r="10" spans="2:23">
      <c r="B10" t="str">
        <f>Spieltage!E317</f>
        <v>9. Spieltag</v>
      </c>
      <c r="C10">
        <f>COUNTIF(Spieltage!P317:CU317,0)-8</f>
        <v>20</v>
      </c>
      <c r="D10">
        <f>COUNTIF(Spieltage!P317:CU317,1)</f>
        <v>0</v>
      </c>
      <c r="E10">
        <f>COUNTIF(Spieltage!P317:CU317,2)</f>
        <v>0</v>
      </c>
      <c r="F10">
        <f>COUNTIF(Spieltage!P317:CU317,3)</f>
        <v>0</v>
      </c>
      <c r="G10">
        <f>COUNTIF(Spieltage!P317:CU317,4)</f>
        <v>0</v>
      </c>
      <c r="H10">
        <f>COUNTIF(Spieltage!P317:CU317,5)</f>
        <v>0</v>
      </c>
      <c r="I10">
        <f>COUNTIF(Spieltage!P317:CU317,6)</f>
        <v>0</v>
      </c>
      <c r="J10">
        <f>COUNTIF(Spieltage!P317:CU317,7)</f>
        <v>0</v>
      </c>
      <c r="K10">
        <f>COUNTIF(Spieltage!P317:CU317,8)</f>
        <v>0</v>
      </c>
      <c r="L10">
        <f>COUNTIF(Spieltage!P317:CU317,9)</f>
        <v>0</v>
      </c>
      <c r="M10">
        <f>COUNTIF(Spieltage!P317:CU317,10)</f>
        <v>0</v>
      </c>
      <c r="N10">
        <f>COUNTIF(Spieltage!P317:CU317,11)</f>
        <v>0</v>
      </c>
      <c r="O10">
        <f>COUNTIF(Spieltage!P317:CU317,12)</f>
        <v>0</v>
      </c>
      <c r="P10">
        <f>COUNTIF(Spieltage!P317:CU317,13)</f>
        <v>0</v>
      </c>
      <c r="Q10">
        <f>COUNTIF(Spieltage!P317:CU317,14)</f>
        <v>0</v>
      </c>
      <c r="R10">
        <f>COUNTIF(Spieltage!P317:CU317,15)</f>
        <v>0</v>
      </c>
      <c r="S10">
        <f>COUNTIF(Spieltage!P317:CU317,16)</f>
        <v>0</v>
      </c>
      <c r="T10">
        <f>COUNTIF(Spieltage!P317:CU317,17)</f>
        <v>0</v>
      </c>
      <c r="U10">
        <f>COUNTIF(Spieltage!P317:CU317,18)</f>
        <v>0</v>
      </c>
      <c r="V10">
        <f>COUNTIF(Spieltage!P317:CU317,19)</f>
        <v>0</v>
      </c>
      <c r="W10">
        <f>COUNTIF(Spieltage!P317:CU317,20)</f>
        <v>0</v>
      </c>
    </row>
    <row r="11" spans="2:23">
      <c r="B11" t="str">
        <f>Spieltage!E318</f>
        <v>10. Spieltag</v>
      </c>
      <c r="C11">
        <f>COUNTIF(Spieltage!P318:CU318,0)-8</f>
        <v>20</v>
      </c>
      <c r="D11">
        <f>COUNTIF(Spieltage!P318:CU318,1)</f>
        <v>0</v>
      </c>
      <c r="E11">
        <f>COUNTIF(Spieltage!P318:CU318,2)</f>
        <v>0</v>
      </c>
      <c r="F11">
        <f>COUNTIF(Spieltage!P318:CU318,3)</f>
        <v>0</v>
      </c>
      <c r="G11">
        <f>COUNTIF(Spieltage!P318:CU318,4)</f>
        <v>0</v>
      </c>
      <c r="H11">
        <f>COUNTIF(Spieltage!P318:CU318,5)</f>
        <v>0</v>
      </c>
      <c r="I11">
        <f>COUNTIF(Spieltage!P318:CU318,6)</f>
        <v>0</v>
      </c>
      <c r="J11">
        <f>COUNTIF(Spieltage!P318:CU318,7)</f>
        <v>0</v>
      </c>
      <c r="K11">
        <f>COUNTIF(Spieltage!P318:CU318,8)</f>
        <v>0</v>
      </c>
      <c r="L11">
        <f>COUNTIF(Spieltage!P318:CU318,9)</f>
        <v>0</v>
      </c>
      <c r="M11">
        <f>COUNTIF(Spieltage!P318:CU318,10)</f>
        <v>0</v>
      </c>
      <c r="N11">
        <f>COUNTIF(Spieltage!P318:CU318,11)</f>
        <v>0</v>
      </c>
      <c r="O11">
        <f>COUNTIF(Spieltage!P318:CU318,12)</f>
        <v>0</v>
      </c>
      <c r="P11">
        <f>COUNTIF(Spieltage!P318:CU318,13)</f>
        <v>0</v>
      </c>
      <c r="Q11">
        <f>COUNTIF(Spieltage!P318:CU318,14)</f>
        <v>0</v>
      </c>
      <c r="R11">
        <f>COUNTIF(Spieltage!P318:CU318,15)</f>
        <v>0</v>
      </c>
      <c r="S11">
        <f>COUNTIF(Spieltage!P318:CU318,16)</f>
        <v>0</v>
      </c>
      <c r="T11">
        <f>COUNTIF(Spieltage!P318:CU318,17)</f>
        <v>0</v>
      </c>
      <c r="U11">
        <f>COUNTIF(Spieltage!P318:CU318,18)</f>
        <v>0</v>
      </c>
      <c r="V11">
        <f>COUNTIF(Spieltage!P318:CU318,19)</f>
        <v>0</v>
      </c>
      <c r="W11">
        <f>COUNTIF(Spieltage!P318:CU318,20)</f>
        <v>0</v>
      </c>
    </row>
    <row r="12" spans="2:23">
      <c r="B12" t="str">
        <f>Spieltage!E319</f>
        <v>11. Spieltag</v>
      </c>
      <c r="C12">
        <f>COUNTIF(Spieltage!P319:CU319,0)-8</f>
        <v>20</v>
      </c>
      <c r="D12">
        <f>COUNTIF(Spieltage!P319:CU319,1)</f>
        <v>0</v>
      </c>
      <c r="E12">
        <f>COUNTIF(Spieltage!P319:CU319,2)</f>
        <v>0</v>
      </c>
      <c r="F12">
        <f>COUNTIF(Spieltage!P319:CU319,3)</f>
        <v>0</v>
      </c>
      <c r="G12">
        <f>COUNTIF(Spieltage!P319:CU319,4)</f>
        <v>0</v>
      </c>
      <c r="H12">
        <f>COUNTIF(Spieltage!P319:CU319,5)</f>
        <v>0</v>
      </c>
      <c r="I12">
        <f>COUNTIF(Spieltage!P319:CU319,6)</f>
        <v>0</v>
      </c>
      <c r="J12">
        <f>COUNTIF(Spieltage!P319:CU319,7)</f>
        <v>0</v>
      </c>
      <c r="K12">
        <f>COUNTIF(Spieltage!P319:CU319,8)</f>
        <v>0</v>
      </c>
      <c r="L12">
        <f>COUNTIF(Spieltage!P319:CU319,9)</f>
        <v>0</v>
      </c>
      <c r="M12">
        <f>COUNTIF(Spieltage!P319:CU319,10)</f>
        <v>0</v>
      </c>
      <c r="N12">
        <f>COUNTIF(Spieltage!P319:CU319,11)</f>
        <v>0</v>
      </c>
      <c r="O12">
        <f>COUNTIF(Spieltage!P319:CU319,12)</f>
        <v>0</v>
      </c>
      <c r="P12">
        <f>COUNTIF(Spieltage!P319:CU319,13)</f>
        <v>0</v>
      </c>
      <c r="Q12">
        <f>COUNTIF(Spieltage!P319:CU319,14)</f>
        <v>0</v>
      </c>
      <c r="R12">
        <f>COUNTIF(Spieltage!P319:CU319,15)</f>
        <v>0</v>
      </c>
      <c r="S12">
        <f>COUNTIF(Spieltage!P319:CU319,16)</f>
        <v>0</v>
      </c>
      <c r="T12">
        <f>COUNTIF(Spieltage!P319:CU319,17)</f>
        <v>0</v>
      </c>
      <c r="U12">
        <f>COUNTIF(Spieltage!P319:CU319,18)</f>
        <v>0</v>
      </c>
      <c r="V12">
        <f>COUNTIF(Spieltage!P319:CU319,19)</f>
        <v>0</v>
      </c>
      <c r="W12">
        <f>COUNTIF(Spieltage!P319:CU319,20)</f>
        <v>0</v>
      </c>
    </row>
    <row r="13" spans="2:23">
      <c r="B13" t="str">
        <f>Spieltage!E320</f>
        <v>12. Spieltag</v>
      </c>
      <c r="C13">
        <f>COUNTIF(Spieltage!P320:CU320,0)-8</f>
        <v>20</v>
      </c>
      <c r="D13">
        <f>COUNTIF(Spieltage!P320:CU320,1)</f>
        <v>0</v>
      </c>
      <c r="E13">
        <f>COUNTIF(Spieltage!P320:CU320,2)</f>
        <v>0</v>
      </c>
      <c r="F13">
        <f>COUNTIF(Spieltage!P320:CU320,3)</f>
        <v>0</v>
      </c>
      <c r="G13">
        <f>COUNTIF(Spieltage!P320:CU320,4)</f>
        <v>0</v>
      </c>
      <c r="H13">
        <f>COUNTIF(Spieltage!P320:CU320,5)</f>
        <v>0</v>
      </c>
      <c r="I13">
        <f>COUNTIF(Spieltage!P320:CU320,6)</f>
        <v>0</v>
      </c>
      <c r="J13">
        <f>COUNTIF(Spieltage!P320:CU320,7)</f>
        <v>0</v>
      </c>
      <c r="K13">
        <f>COUNTIF(Spieltage!P320:CU320,8)</f>
        <v>0</v>
      </c>
      <c r="L13">
        <f>COUNTIF(Spieltage!P320:CU320,9)</f>
        <v>0</v>
      </c>
      <c r="M13">
        <f>COUNTIF(Spieltage!P320:CU320,10)</f>
        <v>0</v>
      </c>
      <c r="N13">
        <f>COUNTIF(Spieltage!P320:CU320,11)</f>
        <v>0</v>
      </c>
      <c r="O13">
        <f>COUNTIF(Spieltage!P320:CU320,12)</f>
        <v>0</v>
      </c>
      <c r="P13">
        <f>COUNTIF(Spieltage!P320:CU320,13)</f>
        <v>0</v>
      </c>
      <c r="Q13">
        <f>COUNTIF(Spieltage!P320:CU320,14)</f>
        <v>0</v>
      </c>
      <c r="R13">
        <f>COUNTIF(Spieltage!P320:CU320,15)</f>
        <v>0</v>
      </c>
      <c r="S13">
        <f>COUNTIF(Spieltage!P320:CU320,16)</f>
        <v>0</v>
      </c>
      <c r="T13">
        <f>COUNTIF(Spieltage!P320:CU320,17)</f>
        <v>0</v>
      </c>
      <c r="U13">
        <f>COUNTIF(Spieltage!P320:CU320,18)</f>
        <v>0</v>
      </c>
      <c r="V13">
        <f>COUNTIF(Spieltage!P320:CU320,19)</f>
        <v>0</v>
      </c>
      <c r="W13">
        <f>COUNTIF(Spieltage!P320:CU320,20)</f>
        <v>0</v>
      </c>
    </row>
    <row r="14" spans="2:23">
      <c r="B14" t="str">
        <f>Spieltage!E321</f>
        <v>13. Spieltag</v>
      </c>
      <c r="C14">
        <f>COUNTIF(Spieltage!P321:CU321,0)-8</f>
        <v>20</v>
      </c>
      <c r="D14">
        <f>COUNTIF(Spieltage!P321:CU321,1)</f>
        <v>0</v>
      </c>
      <c r="E14">
        <f>COUNTIF(Spieltage!P321:CU321,2)</f>
        <v>0</v>
      </c>
      <c r="F14">
        <f>COUNTIF(Spieltage!P321:CU321,3)</f>
        <v>0</v>
      </c>
      <c r="G14">
        <f>COUNTIF(Spieltage!P321:CU321,4)</f>
        <v>0</v>
      </c>
      <c r="H14">
        <f>COUNTIF(Spieltage!P321:CU321,5)</f>
        <v>0</v>
      </c>
      <c r="I14">
        <f>COUNTIF(Spieltage!P321:CU321,6)</f>
        <v>0</v>
      </c>
      <c r="J14">
        <f>COUNTIF(Spieltage!P321:CU321,7)</f>
        <v>0</v>
      </c>
      <c r="K14">
        <f>COUNTIF(Spieltage!P321:CU321,8)</f>
        <v>0</v>
      </c>
      <c r="L14">
        <f>COUNTIF(Spieltage!P321:CU321,9)</f>
        <v>0</v>
      </c>
      <c r="M14">
        <f>COUNTIF(Spieltage!P321:CU321,10)</f>
        <v>0</v>
      </c>
      <c r="N14">
        <f>COUNTIF(Spieltage!P321:CU321,11)</f>
        <v>0</v>
      </c>
      <c r="O14">
        <f>COUNTIF(Spieltage!P321:CU321,12)</f>
        <v>0</v>
      </c>
      <c r="P14">
        <f>COUNTIF(Spieltage!P321:CU321,13)</f>
        <v>0</v>
      </c>
      <c r="Q14">
        <f>COUNTIF(Spieltage!P321:CU321,14)</f>
        <v>0</v>
      </c>
      <c r="R14">
        <f>COUNTIF(Spieltage!P321:CU321,15)</f>
        <v>0</v>
      </c>
      <c r="S14">
        <f>COUNTIF(Spieltage!P321:CU321,16)</f>
        <v>0</v>
      </c>
      <c r="T14">
        <f>COUNTIF(Spieltage!P321:CU321,17)</f>
        <v>0</v>
      </c>
      <c r="U14">
        <f>COUNTIF(Spieltage!P321:CU321,18)</f>
        <v>0</v>
      </c>
      <c r="V14">
        <f>COUNTIF(Spieltage!P321:CU321,19)</f>
        <v>0</v>
      </c>
      <c r="W14">
        <f>COUNTIF(Spieltage!P321:CU321,20)</f>
        <v>0</v>
      </c>
    </row>
    <row r="15" spans="2:23">
      <c r="B15" t="str">
        <f>Spieltage!E322</f>
        <v>14. Spieltag</v>
      </c>
      <c r="C15">
        <f>COUNTIF(Spieltage!P322:CU322,0)-8</f>
        <v>20</v>
      </c>
      <c r="D15">
        <f>COUNTIF(Spieltage!P322:CU322,1)</f>
        <v>0</v>
      </c>
      <c r="E15">
        <f>COUNTIF(Spieltage!P322:CU322,2)</f>
        <v>0</v>
      </c>
      <c r="F15">
        <f>COUNTIF(Spieltage!P322:CU322,3)</f>
        <v>0</v>
      </c>
      <c r="G15">
        <f>COUNTIF(Spieltage!P322:CU322,4)</f>
        <v>0</v>
      </c>
      <c r="H15">
        <f>COUNTIF(Spieltage!P322:CU322,5)</f>
        <v>0</v>
      </c>
      <c r="I15">
        <f>COUNTIF(Spieltage!P322:CU322,6)</f>
        <v>0</v>
      </c>
      <c r="J15">
        <f>COUNTIF(Spieltage!P322:CU322,7)</f>
        <v>0</v>
      </c>
      <c r="K15">
        <f>COUNTIF(Spieltage!P322:CU322,8)</f>
        <v>0</v>
      </c>
      <c r="L15">
        <f>COUNTIF(Spieltage!P322:CU322,9)</f>
        <v>0</v>
      </c>
      <c r="M15">
        <f>COUNTIF(Spieltage!P322:CU322,10)</f>
        <v>0</v>
      </c>
      <c r="N15">
        <f>COUNTIF(Spieltage!P322:CU322,11)</f>
        <v>0</v>
      </c>
      <c r="O15">
        <f>COUNTIF(Spieltage!P322:CU322,12)</f>
        <v>0</v>
      </c>
      <c r="P15">
        <f>COUNTIF(Spieltage!P322:CU322,13)</f>
        <v>0</v>
      </c>
      <c r="Q15">
        <f>COUNTIF(Spieltage!P322:CU322,14)</f>
        <v>0</v>
      </c>
      <c r="R15">
        <f>COUNTIF(Spieltage!P322:CU322,15)</f>
        <v>0</v>
      </c>
      <c r="S15">
        <f>COUNTIF(Spieltage!P322:CU322,16)</f>
        <v>0</v>
      </c>
      <c r="T15">
        <f>COUNTIF(Spieltage!P322:CU322,17)</f>
        <v>0</v>
      </c>
      <c r="U15">
        <f>COUNTIF(Spieltage!P322:CU322,18)</f>
        <v>0</v>
      </c>
      <c r="V15">
        <f>COUNTIF(Spieltage!P322:CU322,19)</f>
        <v>0</v>
      </c>
      <c r="W15">
        <f>COUNTIF(Spieltage!P322:CU322,20)</f>
        <v>0</v>
      </c>
    </row>
    <row r="16" spans="2:23">
      <c r="B16" t="str">
        <f>Spieltage!E323</f>
        <v>15. Spieltag</v>
      </c>
      <c r="C16">
        <f>COUNTIF(Spieltage!P323:CU323,0)-8</f>
        <v>20</v>
      </c>
      <c r="D16">
        <f>COUNTIF(Spieltage!P323:CU323,1)</f>
        <v>0</v>
      </c>
      <c r="E16">
        <f>COUNTIF(Spieltage!P323:CU323,2)</f>
        <v>0</v>
      </c>
      <c r="F16">
        <f>COUNTIF(Spieltage!P323:CU323,3)</f>
        <v>0</v>
      </c>
      <c r="G16">
        <f>COUNTIF(Spieltage!P323:CU323,4)</f>
        <v>0</v>
      </c>
      <c r="H16">
        <f>COUNTIF(Spieltage!P323:CU323,5)</f>
        <v>0</v>
      </c>
      <c r="I16">
        <f>COUNTIF(Spieltage!P323:CU323,6)</f>
        <v>0</v>
      </c>
      <c r="J16">
        <f>COUNTIF(Spieltage!P323:CU323,7)</f>
        <v>0</v>
      </c>
      <c r="K16">
        <f>COUNTIF(Spieltage!P323:CU323,8)</f>
        <v>0</v>
      </c>
      <c r="L16">
        <f>COUNTIF(Spieltage!P323:CU323,9)</f>
        <v>0</v>
      </c>
      <c r="M16">
        <f>COUNTIF(Spieltage!P323:CU323,10)</f>
        <v>0</v>
      </c>
      <c r="N16">
        <f>COUNTIF(Spieltage!P323:CU323,11)</f>
        <v>0</v>
      </c>
      <c r="O16">
        <f>COUNTIF(Spieltage!P323:CU323,12)</f>
        <v>0</v>
      </c>
      <c r="P16">
        <f>COUNTIF(Spieltage!P323:CU323,13)</f>
        <v>0</v>
      </c>
      <c r="Q16">
        <f>COUNTIF(Spieltage!P323:CU323,14)</f>
        <v>0</v>
      </c>
      <c r="R16">
        <f>COUNTIF(Spieltage!P323:CU323,15)</f>
        <v>0</v>
      </c>
      <c r="S16">
        <f>COUNTIF(Spieltage!P323:CU323,16)</f>
        <v>0</v>
      </c>
      <c r="T16">
        <f>COUNTIF(Spieltage!P323:CU323,17)</f>
        <v>0</v>
      </c>
      <c r="U16">
        <f>COUNTIF(Spieltage!P323:CU323,18)</f>
        <v>0</v>
      </c>
      <c r="V16">
        <f>COUNTIF(Spieltage!P323:CU323,19)</f>
        <v>0</v>
      </c>
      <c r="W16">
        <f>COUNTIF(Spieltage!P323:CU323,20)</f>
        <v>0</v>
      </c>
    </row>
    <row r="17" spans="2:23">
      <c r="B17" t="str">
        <f>Spieltage!E324</f>
        <v>16. Spieltag</v>
      </c>
      <c r="C17">
        <f>COUNTIF(Spieltage!P324:CU324,0)-8</f>
        <v>20</v>
      </c>
      <c r="D17">
        <f>COUNTIF(Spieltage!P324:CU324,1)</f>
        <v>0</v>
      </c>
      <c r="E17">
        <f>COUNTIF(Spieltage!P324:CU324,2)</f>
        <v>0</v>
      </c>
      <c r="F17">
        <f>COUNTIF(Spieltage!P324:CU324,3)</f>
        <v>0</v>
      </c>
      <c r="G17">
        <f>COUNTIF(Spieltage!P324:CU324,4)</f>
        <v>0</v>
      </c>
      <c r="H17">
        <f>COUNTIF(Spieltage!P324:CU324,5)</f>
        <v>0</v>
      </c>
      <c r="I17">
        <f>COUNTIF(Spieltage!P324:CU324,6)</f>
        <v>0</v>
      </c>
      <c r="J17">
        <f>COUNTIF(Spieltage!P324:CU324,7)</f>
        <v>0</v>
      </c>
      <c r="K17">
        <f>COUNTIF(Spieltage!P324:CU324,8)</f>
        <v>0</v>
      </c>
      <c r="L17">
        <f>COUNTIF(Spieltage!P324:CU324,9)</f>
        <v>0</v>
      </c>
      <c r="M17">
        <f>COUNTIF(Spieltage!P324:CU324,10)</f>
        <v>0</v>
      </c>
      <c r="N17">
        <f>COUNTIF(Spieltage!P324:CU324,11)</f>
        <v>0</v>
      </c>
      <c r="O17">
        <f>COUNTIF(Spieltage!P324:CU324,12)</f>
        <v>0</v>
      </c>
      <c r="P17">
        <f>COUNTIF(Spieltage!P324:CU324,13)</f>
        <v>0</v>
      </c>
      <c r="Q17">
        <f>COUNTIF(Spieltage!P324:CU324,14)</f>
        <v>0</v>
      </c>
      <c r="R17">
        <f>COUNTIF(Spieltage!P324:CU324,15)</f>
        <v>0</v>
      </c>
      <c r="S17">
        <f>COUNTIF(Spieltage!P324:CU324,16)</f>
        <v>0</v>
      </c>
      <c r="T17">
        <f>COUNTIF(Spieltage!P324:CU324,17)</f>
        <v>0</v>
      </c>
      <c r="U17">
        <f>COUNTIF(Spieltage!P324:CU324,18)</f>
        <v>0</v>
      </c>
      <c r="V17">
        <f>COUNTIF(Spieltage!P324:CU324,19)</f>
        <v>0</v>
      </c>
      <c r="W17">
        <f>COUNTIF(Spieltage!P324:CU324,20)</f>
        <v>0</v>
      </c>
    </row>
    <row r="18" spans="2:23">
      <c r="B18" t="str">
        <f>Spieltage!E325</f>
        <v>17. Spieltag</v>
      </c>
      <c r="C18">
        <f>COUNTIF(Spieltage!P325:CU325,0)-8</f>
        <v>20</v>
      </c>
      <c r="D18">
        <f>COUNTIF(Spieltage!P325:CU325,1)</f>
        <v>0</v>
      </c>
      <c r="E18">
        <f>COUNTIF(Spieltage!P325:CU325,2)</f>
        <v>0</v>
      </c>
      <c r="F18">
        <f>COUNTIF(Spieltage!P325:CU325,3)</f>
        <v>0</v>
      </c>
      <c r="G18">
        <f>COUNTIF(Spieltage!P325:CU325,4)</f>
        <v>0</v>
      </c>
      <c r="H18">
        <f>COUNTIF(Spieltage!P325:CU325,5)</f>
        <v>0</v>
      </c>
      <c r="I18">
        <f>COUNTIF(Spieltage!P325:CU325,6)</f>
        <v>0</v>
      </c>
      <c r="J18">
        <f>COUNTIF(Spieltage!P325:CU325,7)</f>
        <v>0</v>
      </c>
      <c r="K18">
        <f>COUNTIF(Spieltage!P325:CU325,8)</f>
        <v>0</v>
      </c>
      <c r="L18">
        <f>COUNTIF(Spieltage!P325:CU325,9)</f>
        <v>0</v>
      </c>
      <c r="M18">
        <f>COUNTIF(Spieltage!P325:CU325,10)</f>
        <v>0</v>
      </c>
      <c r="N18">
        <f>COUNTIF(Spieltage!P325:CU325,11)</f>
        <v>0</v>
      </c>
      <c r="O18">
        <f>COUNTIF(Spieltage!P325:CU325,12)</f>
        <v>0</v>
      </c>
      <c r="P18">
        <f>COUNTIF(Spieltage!P325:CU325,13)</f>
        <v>0</v>
      </c>
      <c r="Q18">
        <f>COUNTIF(Spieltage!P325:CU325,14)</f>
        <v>0</v>
      </c>
      <c r="R18">
        <f>COUNTIF(Spieltage!P325:CU325,15)</f>
        <v>0</v>
      </c>
      <c r="S18">
        <f>COUNTIF(Spieltage!P325:CU325,16)</f>
        <v>0</v>
      </c>
      <c r="T18">
        <f>COUNTIF(Spieltage!P325:CU325,17)</f>
        <v>0</v>
      </c>
      <c r="U18">
        <f>COUNTIF(Spieltage!P325:CU325,18)</f>
        <v>0</v>
      </c>
      <c r="V18">
        <f>COUNTIF(Spieltage!P325:CU325,19)</f>
        <v>0</v>
      </c>
      <c r="W18">
        <f>COUNTIF(Spieltage!P325:CU325,20)</f>
        <v>0</v>
      </c>
    </row>
    <row r="19" spans="2:23">
      <c r="B19" t="str">
        <f>Spieltage!E326</f>
        <v>18. Spieltag</v>
      </c>
      <c r="C19">
        <f>COUNTIF(Spieltage!P326:CU326,0)</f>
        <v>28</v>
      </c>
      <c r="D19">
        <f>COUNTIF(Spieltage!P326:CU326,1)</f>
        <v>0</v>
      </c>
      <c r="E19">
        <f>COUNTIF(Spieltage!P326:CU326,2)</f>
        <v>0</v>
      </c>
      <c r="F19">
        <f>COUNTIF(Spieltage!P326:CU326,3)</f>
        <v>0</v>
      </c>
      <c r="G19">
        <f>COUNTIF(Spieltage!P326:CU326,4)</f>
        <v>0</v>
      </c>
      <c r="H19">
        <f>COUNTIF(Spieltage!P326:CU326,5)</f>
        <v>0</v>
      </c>
      <c r="I19">
        <f>COUNTIF(Spieltage!P326:CU326,6)</f>
        <v>0</v>
      </c>
      <c r="J19">
        <f>COUNTIF(Spieltage!P326:CU326,7)</f>
        <v>0</v>
      </c>
      <c r="K19">
        <f>COUNTIF(Spieltage!P326:CU326,8)</f>
        <v>0</v>
      </c>
      <c r="L19">
        <f>COUNTIF(Spieltage!P326:CU326,9)</f>
        <v>0</v>
      </c>
      <c r="M19">
        <f>COUNTIF(Spieltage!P326:CU326,10)</f>
        <v>0</v>
      </c>
      <c r="N19">
        <f>COUNTIF(Spieltage!P326:CU326,11)</f>
        <v>0</v>
      </c>
      <c r="O19">
        <f>COUNTIF(Spieltage!P326:CU326,12)</f>
        <v>0</v>
      </c>
      <c r="P19">
        <f>COUNTIF(Spieltage!P326:CU326,13)</f>
        <v>0</v>
      </c>
      <c r="Q19">
        <f>COUNTIF(Spieltage!P326:CU326,14)</f>
        <v>0</v>
      </c>
      <c r="R19">
        <f>COUNTIF(Spieltage!P326:CU326,15)</f>
        <v>0</v>
      </c>
      <c r="S19">
        <f>COUNTIF(Spieltage!P326:CU326,16)</f>
        <v>0</v>
      </c>
      <c r="T19">
        <f>COUNTIF(Spieltage!P326:CU326,17)</f>
        <v>0</v>
      </c>
      <c r="U19">
        <f>COUNTIF(Spieltage!P326:CU326,18)</f>
        <v>0</v>
      </c>
      <c r="V19">
        <f>COUNTIF(Spieltage!P326:CU326,19)</f>
        <v>0</v>
      </c>
      <c r="W19">
        <f>COUNTIF(Spieltage!P326:CU326,20)</f>
        <v>0</v>
      </c>
    </row>
    <row r="20" spans="2:23">
      <c r="B20" t="str">
        <f>Spieltage!E327</f>
        <v>19. Spieltag</v>
      </c>
      <c r="C20">
        <f>COUNTIF(Spieltage!P327:CU327,0)</f>
        <v>28</v>
      </c>
      <c r="D20">
        <f>COUNTIF(Spieltage!P327:CU327,1)</f>
        <v>0</v>
      </c>
      <c r="E20">
        <f>COUNTIF(Spieltage!P327:CU327,2)</f>
        <v>0</v>
      </c>
      <c r="F20">
        <f>COUNTIF(Spieltage!P327:CU327,3)</f>
        <v>0</v>
      </c>
      <c r="G20">
        <f>COUNTIF(Spieltage!P327:CU327,4)</f>
        <v>0</v>
      </c>
      <c r="H20">
        <f>COUNTIF(Spieltage!P327:CU327,5)</f>
        <v>0</v>
      </c>
      <c r="I20">
        <f>COUNTIF(Spieltage!P327:CU327,6)</f>
        <v>0</v>
      </c>
      <c r="J20">
        <f>COUNTIF(Spieltage!P327:CU327,7)</f>
        <v>0</v>
      </c>
      <c r="K20">
        <f>COUNTIF(Spieltage!P327:CU327,8)</f>
        <v>0</v>
      </c>
      <c r="L20">
        <f>COUNTIF(Spieltage!P327:CU327,9)</f>
        <v>0</v>
      </c>
      <c r="M20">
        <f>COUNTIF(Spieltage!P327:CU327,10)</f>
        <v>0</v>
      </c>
      <c r="N20">
        <f>COUNTIF(Spieltage!P327:CU327,11)</f>
        <v>0</v>
      </c>
      <c r="O20">
        <f>COUNTIF(Spieltage!P327:CU327,12)</f>
        <v>0</v>
      </c>
      <c r="P20">
        <f>COUNTIF(Spieltage!P327:CU327,13)</f>
        <v>0</v>
      </c>
      <c r="Q20">
        <f>COUNTIF(Spieltage!P327:CU327,14)</f>
        <v>0</v>
      </c>
      <c r="R20">
        <f>COUNTIF(Spieltage!P327:CU327,15)</f>
        <v>0</v>
      </c>
      <c r="S20">
        <f>COUNTIF(Spieltage!P327:CU327,16)</f>
        <v>0</v>
      </c>
      <c r="T20">
        <f>COUNTIF(Spieltage!P327:CU327,17)</f>
        <v>0</v>
      </c>
      <c r="U20">
        <f>COUNTIF(Spieltage!P327:CU327,18)</f>
        <v>0</v>
      </c>
      <c r="V20">
        <f>COUNTIF(Spieltage!P327:CU327,19)</f>
        <v>0</v>
      </c>
      <c r="W20">
        <f>COUNTIF(Spieltage!P327:CU327,20)</f>
        <v>0</v>
      </c>
    </row>
    <row r="21" spans="2:23">
      <c r="B21" t="str">
        <f>Spieltage!E328</f>
        <v>20. Spieltag</v>
      </c>
      <c r="C21">
        <f>COUNTIF(Spieltage!P328:CU328,0)</f>
        <v>28</v>
      </c>
      <c r="D21">
        <f>COUNTIF(Spieltage!P328:CU328,1)</f>
        <v>0</v>
      </c>
      <c r="E21">
        <f>COUNTIF(Spieltage!P328:CU328,2)</f>
        <v>0</v>
      </c>
      <c r="F21">
        <f>COUNTIF(Spieltage!P328:CU328,3)</f>
        <v>0</v>
      </c>
      <c r="G21">
        <f>COUNTIF(Spieltage!P328:CU328,4)</f>
        <v>0</v>
      </c>
      <c r="H21">
        <f>COUNTIF(Spieltage!P328:CU328,5)</f>
        <v>0</v>
      </c>
      <c r="I21">
        <f>COUNTIF(Spieltage!P328:CU328,6)</f>
        <v>0</v>
      </c>
      <c r="J21">
        <f>COUNTIF(Spieltage!P328:CU328,7)</f>
        <v>0</v>
      </c>
      <c r="K21">
        <f>COUNTIF(Spieltage!P328:CU328,8)</f>
        <v>0</v>
      </c>
      <c r="L21">
        <f>COUNTIF(Spieltage!P328:CU328,9)</f>
        <v>0</v>
      </c>
      <c r="M21">
        <f>COUNTIF(Spieltage!P328:CU328,10)</f>
        <v>0</v>
      </c>
      <c r="N21">
        <f>COUNTIF(Spieltage!P328:CU328,11)</f>
        <v>0</v>
      </c>
      <c r="O21">
        <f>COUNTIF(Spieltage!P328:CU328,12)</f>
        <v>0</v>
      </c>
      <c r="P21">
        <f>COUNTIF(Spieltage!P328:CU328,13)</f>
        <v>0</v>
      </c>
      <c r="Q21">
        <f>COUNTIF(Spieltage!P328:CU328,14)</f>
        <v>0</v>
      </c>
      <c r="R21">
        <f>COUNTIF(Spieltage!P328:CU328,15)</f>
        <v>0</v>
      </c>
      <c r="S21">
        <f>COUNTIF(Spieltage!P328:CU328,16)</f>
        <v>0</v>
      </c>
      <c r="T21">
        <f>COUNTIF(Spieltage!P328:CU328,17)</f>
        <v>0</v>
      </c>
      <c r="U21">
        <f>COUNTIF(Spieltage!P328:CU328,18)</f>
        <v>0</v>
      </c>
      <c r="V21">
        <f>COUNTIF(Spieltage!P328:CU328,19)</f>
        <v>0</v>
      </c>
      <c r="W21">
        <f>COUNTIF(Spieltage!P328:CU328,20)</f>
        <v>0</v>
      </c>
    </row>
    <row r="22" spans="2:23">
      <c r="B22" t="str">
        <f>Spieltage!E329</f>
        <v>21. Spieltag</v>
      </c>
      <c r="C22">
        <f>COUNTIF(Spieltage!P329:CU329,0)</f>
        <v>28</v>
      </c>
      <c r="D22">
        <f>COUNTIF(Spieltage!P329:CU329,1)</f>
        <v>0</v>
      </c>
      <c r="E22">
        <f>COUNTIF(Spieltage!P329:CU329,2)</f>
        <v>0</v>
      </c>
      <c r="F22">
        <f>COUNTIF(Spieltage!P329:CU329,3)</f>
        <v>0</v>
      </c>
      <c r="G22">
        <f>COUNTIF(Spieltage!P329:CU329,4)</f>
        <v>0</v>
      </c>
      <c r="H22">
        <f>COUNTIF(Spieltage!P329:CU329,5)</f>
        <v>0</v>
      </c>
      <c r="I22">
        <f>COUNTIF(Spieltage!P329:CU329,6)</f>
        <v>0</v>
      </c>
      <c r="J22">
        <f>COUNTIF(Spieltage!P329:CU329,7)</f>
        <v>0</v>
      </c>
      <c r="K22">
        <f>COUNTIF(Spieltage!P329:CU329,8)</f>
        <v>0</v>
      </c>
      <c r="L22">
        <f>COUNTIF(Spieltage!P329:CU329,9)</f>
        <v>0</v>
      </c>
      <c r="M22">
        <f>COUNTIF(Spieltage!P329:CU329,10)</f>
        <v>0</v>
      </c>
      <c r="N22">
        <f>COUNTIF(Spieltage!P329:CU329,11)</f>
        <v>0</v>
      </c>
      <c r="O22">
        <f>COUNTIF(Spieltage!P329:CU329,12)</f>
        <v>0</v>
      </c>
      <c r="P22">
        <f>COUNTIF(Spieltage!P329:CU329,13)</f>
        <v>0</v>
      </c>
      <c r="Q22">
        <f>COUNTIF(Spieltage!P329:CU329,14)</f>
        <v>0</v>
      </c>
      <c r="R22">
        <f>COUNTIF(Spieltage!P329:CU329,15)</f>
        <v>0</v>
      </c>
      <c r="S22">
        <f>COUNTIF(Spieltage!P329:CU329,16)</f>
        <v>0</v>
      </c>
      <c r="T22">
        <f>COUNTIF(Spieltage!P329:CU329,17)</f>
        <v>0</v>
      </c>
      <c r="U22">
        <f>COUNTIF(Spieltage!P329:CU329,18)</f>
        <v>0</v>
      </c>
      <c r="V22">
        <f>COUNTIF(Spieltage!P329:CU329,19)</f>
        <v>0</v>
      </c>
      <c r="W22">
        <f>COUNTIF(Spieltage!P329:CU329,20)</f>
        <v>0</v>
      </c>
    </row>
    <row r="23" spans="2:23">
      <c r="B23" t="str">
        <f>Spieltage!E330</f>
        <v>22. Spieltag</v>
      </c>
      <c r="C23">
        <f>COUNTIF(Spieltage!P330:CU330,0)</f>
        <v>28</v>
      </c>
      <c r="D23">
        <f>COUNTIF(Spieltage!P330:CU330,1)</f>
        <v>0</v>
      </c>
      <c r="E23">
        <f>COUNTIF(Spieltage!P330:CU330,2)</f>
        <v>0</v>
      </c>
      <c r="F23">
        <f>COUNTIF(Spieltage!P330:CU330,3)</f>
        <v>0</v>
      </c>
      <c r="G23">
        <f>COUNTIF(Spieltage!P330:CU330,4)</f>
        <v>0</v>
      </c>
      <c r="H23">
        <f>COUNTIF(Spieltage!P330:CU330,5)</f>
        <v>0</v>
      </c>
      <c r="I23">
        <f>COUNTIF(Spieltage!P330:CU330,6)</f>
        <v>0</v>
      </c>
      <c r="J23">
        <f>COUNTIF(Spieltage!P330:CU330,7)</f>
        <v>0</v>
      </c>
      <c r="K23">
        <f>COUNTIF(Spieltage!P330:CU330,8)</f>
        <v>0</v>
      </c>
      <c r="L23">
        <f>COUNTIF(Spieltage!P330:CU330,9)</f>
        <v>0</v>
      </c>
      <c r="M23">
        <f>COUNTIF(Spieltage!P330:CU330,10)</f>
        <v>0</v>
      </c>
      <c r="N23">
        <f>COUNTIF(Spieltage!P330:CU330,11)</f>
        <v>0</v>
      </c>
      <c r="O23">
        <f>COUNTIF(Spieltage!P330:CU330,12)</f>
        <v>0</v>
      </c>
      <c r="P23">
        <f>COUNTIF(Spieltage!P330:CU330,13)</f>
        <v>0</v>
      </c>
      <c r="Q23">
        <f>COUNTIF(Spieltage!P330:CU330,14)</f>
        <v>0</v>
      </c>
      <c r="R23">
        <f>COUNTIF(Spieltage!P330:CU330,15)</f>
        <v>0</v>
      </c>
      <c r="S23">
        <f>COUNTIF(Spieltage!P330:CU330,16)</f>
        <v>0</v>
      </c>
      <c r="T23">
        <f>COUNTIF(Spieltage!P330:CU330,17)</f>
        <v>0</v>
      </c>
      <c r="U23">
        <f>COUNTIF(Spieltage!P330:CU330,18)</f>
        <v>0</v>
      </c>
      <c r="V23">
        <f>COUNTIF(Spieltage!P330:CU330,19)</f>
        <v>0</v>
      </c>
      <c r="W23">
        <f>COUNTIF(Spieltage!P330:CU330,20)</f>
        <v>0</v>
      </c>
    </row>
    <row r="24" spans="2:23">
      <c r="B24" t="str">
        <f>Spieltage!E331</f>
        <v>23. Spieltag</v>
      </c>
      <c r="C24">
        <f>COUNTIF(Spieltage!P331:CU331,0)</f>
        <v>28</v>
      </c>
      <c r="D24">
        <f>COUNTIF(Spieltage!P331:CU331,1)</f>
        <v>0</v>
      </c>
      <c r="E24">
        <f>COUNTIF(Spieltage!P331:CU331,2)</f>
        <v>0</v>
      </c>
      <c r="F24">
        <f>COUNTIF(Spieltage!P331:CU331,3)</f>
        <v>0</v>
      </c>
      <c r="G24">
        <f>COUNTIF(Spieltage!P331:CU331,4)</f>
        <v>0</v>
      </c>
      <c r="H24">
        <f>COUNTIF(Spieltage!P331:CU331,5)</f>
        <v>0</v>
      </c>
      <c r="I24">
        <f>COUNTIF(Spieltage!P331:CU331,6)</f>
        <v>0</v>
      </c>
      <c r="J24">
        <f>COUNTIF(Spieltage!P331:CU331,7)</f>
        <v>0</v>
      </c>
      <c r="K24">
        <f>COUNTIF(Spieltage!P331:CU331,8)</f>
        <v>0</v>
      </c>
      <c r="L24">
        <f>COUNTIF(Spieltage!P331:CU331,9)</f>
        <v>0</v>
      </c>
      <c r="M24">
        <f>COUNTIF(Spieltage!P331:CU331,10)</f>
        <v>0</v>
      </c>
      <c r="N24">
        <f>COUNTIF(Spieltage!P331:CU331,11)</f>
        <v>0</v>
      </c>
      <c r="O24">
        <f>COUNTIF(Spieltage!P331:CU331,12)</f>
        <v>0</v>
      </c>
      <c r="P24">
        <f>COUNTIF(Spieltage!P331:CU331,13)</f>
        <v>0</v>
      </c>
      <c r="Q24">
        <f>COUNTIF(Spieltage!P331:CU331,14)</f>
        <v>0</v>
      </c>
      <c r="R24">
        <f>COUNTIF(Spieltage!P331:CU331,15)</f>
        <v>0</v>
      </c>
      <c r="S24">
        <f>COUNTIF(Spieltage!P331:CU331,16)</f>
        <v>0</v>
      </c>
      <c r="T24">
        <f>COUNTIF(Spieltage!P331:CU331,17)</f>
        <v>0</v>
      </c>
      <c r="U24">
        <f>COUNTIF(Spieltage!P331:CU331,18)</f>
        <v>0</v>
      </c>
      <c r="V24">
        <f>COUNTIF(Spieltage!P331:CU331,19)</f>
        <v>0</v>
      </c>
      <c r="W24">
        <f>COUNTIF(Spieltage!P331:CU331,20)</f>
        <v>0</v>
      </c>
    </row>
    <row r="25" spans="2:23">
      <c r="B25" t="str">
        <f>Spieltage!E332</f>
        <v>24. Spieltag</v>
      </c>
      <c r="C25">
        <f>COUNTIF(Spieltage!P332:CU332,0)</f>
        <v>28</v>
      </c>
      <c r="D25">
        <f>COUNTIF(Spieltage!P332:CU332,1)</f>
        <v>0</v>
      </c>
      <c r="E25">
        <f>COUNTIF(Spieltage!P332:CU332,2)</f>
        <v>0</v>
      </c>
      <c r="F25">
        <f>COUNTIF(Spieltage!P332:CU332,3)</f>
        <v>0</v>
      </c>
      <c r="G25">
        <f>COUNTIF(Spieltage!P332:CU332,4)</f>
        <v>0</v>
      </c>
      <c r="H25">
        <f>COUNTIF(Spieltage!P332:CU332,5)</f>
        <v>0</v>
      </c>
      <c r="I25">
        <f>COUNTIF(Spieltage!P332:CU332,6)</f>
        <v>0</v>
      </c>
      <c r="J25">
        <f>COUNTIF(Spieltage!P332:CU332,7)</f>
        <v>0</v>
      </c>
      <c r="K25">
        <f>COUNTIF(Spieltage!P332:CU332,8)</f>
        <v>0</v>
      </c>
      <c r="L25">
        <f>COUNTIF(Spieltage!P332:CU332,9)</f>
        <v>0</v>
      </c>
      <c r="M25">
        <f>COUNTIF(Spieltage!P332:CU332,10)</f>
        <v>0</v>
      </c>
      <c r="N25">
        <f>COUNTIF(Spieltage!P332:CU332,11)</f>
        <v>0</v>
      </c>
      <c r="O25">
        <f>COUNTIF(Spieltage!P332:CU332,12)</f>
        <v>0</v>
      </c>
      <c r="P25">
        <f>COUNTIF(Spieltage!P332:CU332,13)</f>
        <v>0</v>
      </c>
      <c r="Q25">
        <f>COUNTIF(Spieltage!P332:CU332,14)</f>
        <v>0</v>
      </c>
      <c r="R25">
        <f>COUNTIF(Spieltage!P332:CU332,15)</f>
        <v>0</v>
      </c>
      <c r="S25">
        <f>COUNTIF(Spieltage!P332:CU332,16)</f>
        <v>0</v>
      </c>
      <c r="T25">
        <f>COUNTIF(Spieltage!P332:CU332,17)</f>
        <v>0</v>
      </c>
      <c r="U25">
        <f>COUNTIF(Spieltage!P332:CU332,18)</f>
        <v>0</v>
      </c>
      <c r="V25">
        <f>COUNTIF(Spieltage!P332:CU332,19)</f>
        <v>0</v>
      </c>
      <c r="W25">
        <f>COUNTIF(Spieltage!P332:CU332,20)</f>
        <v>0</v>
      </c>
    </row>
    <row r="26" spans="2:23">
      <c r="B26" t="str">
        <f>Spieltage!E333</f>
        <v>25. Spieltag</v>
      </c>
      <c r="C26">
        <f>COUNTIF(Spieltage!P333:CU333,0)</f>
        <v>28</v>
      </c>
      <c r="D26">
        <f>COUNTIF(Spieltage!P333:CU333,1)</f>
        <v>0</v>
      </c>
      <c r="E26">
        <f>COUNTIF(Spieltage!P333:CU333,2)</f>
        <v>0</v>
      </c>
      <c r="F26">
        <f>COUNTIF(Spieltage!P333:CU333,3)</f>
        <v>0</v>
      </c>
      <c r="G26">
        <f>COUNTIF(Spieltage!P333:CU333,4)</f>
        <v>0</v>
      </c>
      <c r="H26">
        <f>COUNTIF(Spieltage!P333:CU333,5)</f>
        <v>0</v>
      </c>
      <c r="I26">
        <f>COUNTIF(Spieltage!P333:CU333,6)</f>
        <v>0</v>
      </c>
      <c r="J26">
        <f>COUNTIF(Spieltage!P333:CU333,7)</f>
        <v>0</v>
      </c>
      <c r="K26">
        <f>COUNTIF(Spieltage!P333:CU333,8)</f>
        <v>0</v>
      </c>
      <c r="L26">
        <f>COUNTIF(Spieltage!P333:CU333,9)</f>
        <v>0</v>
      </c>
      <c r="M26">
        <f>COUNTIF(Spieltage!P333:CU333,10)</f>
        <v>0</v>
      </c>
      <c r="N26">
        <f>COUNTIF(Spieltage!P333:CU333,11)</f>
        <v>0</v>
      </c>
      <c r="O26">
        <f>COUNTIF(Spieltage!P333:CU333,12)</f>
        <v>0</v>
      </c>
      <c r="P26">
        <f>COUNTIF(Spieltage!P333:CU333,13)</f>
        <v>0</v>
      </c>
      <c r="Q26">
        <f>COUNTIF(Spieltage!P333:CU333,14)</f>
        <v>0</v>
      </c>
      <c r="R26">
        <f>COUNTIF(Spieltage!P333:CU333,15)</f>
        <v>0</v>
      </c>
      <c r="S26">
        <f>COUNTIF(Spieltage!P333:CU333,16)</f>
        <v>0</v>
      </c>
      <c r="T26">
        <f>COUNTIF(Spieltage!P333:CU333,17)</f>
        <v>0</v>
      </c>
      <c r="U26">
        <f>COUNTIF(Spieltage!P333:CU333,18)</f>
        <v>0</v>
      </c>
      <c r="V26">
        <f>COUNTIF(Spieltage!P333:CU333,19)</f>
        <v>0</v>
      </c>
      <c r="W26">
        <f>COUNTIF(Spieltage!P333:CU333,20)</f>
        <v>0</v>
      </c>
    </row>
    <row r="27" spans="2:23">
      <c r="B27" t="str">
        <f>Spieltage!E334</f>
        <v>26. Spieltag</v>
      </c>
      <c r="C27">
        <f>COUNTIF(Spieltage!P334:CU334,0)</f>
        <v>28</v>
      </c>
      <c r="D27">
        <f>COUNTIF(Spieltage!P334:CU334,1)</f>
        <v>0</v>
      </c>
      <c r="E27">
        <f>COUNTIF(Spieltage!P334:CU334,2)</f>
        <v>0</v>
      </c>
      <c r="F27">
        <f>COUNTIF(Spieltage!P334:CU334,3)</f>
        <v>0</v>
      </c>
      <c r="G27">
        <f>COUNTIF(Spieltage!P334:CU334,4)</f>
        <v>0</v>
      </c>
      <c r="H27">
        <f>COUNTIF(Spieltage!P334:CU334,5)</f>
        <v>0</v>
      </c>
      <c r="I27">
        <f>COUNTIF(Spieltage!P334:CU334,6)</f>
        <v>0</v>
      </c>
      <c r="J27">
        <f>COUNTIF(Spieltage!P334:CU334,7)</f>
        <v>0</v>
      </c>
      <c r="K27">
        <f>COUNTIF(Spieltage!P334:CU334,8)</f>
        <v>0</v>
      </c>
      <c r="L27">
        <f>COUNTIF(Spieltage!P334:CU334,9)</f>
        <v>0</v>
      </c>
      <c r="M27">
        <f>COUNTIF(Spieltage!P334:CU334,10)</f>
        <v>0</v>
      </c>
      <c r="N27">
        <f>COUNTIF(Spieltage!P334:CU334,11)</f>
        <v>0</v>
      </c>
      <c r="O27">
        <f>COUNTIF(Spieltage!P334:CU334,12)</f>
        <v>0</v>
      </c>
      <c r="P27">
        <f>COUNTIF(Spieltage!P334:CU334,13)</f>
        <v>0</v>
      </c>
      <c r="Q27">
        <f>COUNTIF(Spieltage!P334:CU334,14)</f>
        <v>0</v>
      </c>
      <c r="R27">
        <f>COUNTIF(Spieltage!P334:CU334,15)</f>
        <v>0</v>
      </c>
      <c r="S27">
        <f>COUNTIF(Spieltage!P334:CU334,16)</f>
        <v>0</v>
      </c>
      <c r="T27">
        <f>COUNTIF(Spieltage!P334:CU334,17)</f>
        <v>0</v>
      </c>
      <c r="U27">
        <f>COUNTIF(Spieltage!P334:CU334,18)</f>
        <v>0</v>
      </c>
      <c r="V27">
        <f>COUNTIF(Spieltage!P334:CU334,19)</f>
        <v>0</v>
      </c>
      <c r="W27">
        <f>COUNTIF(Spieltage!P334:CU334,20)</f>
        <v>0</v>
      </c>
    </row>
    <row r="28" spans="2:23">
      <c r="B28" t="str">
        <f>Spieltage!E335</f>
        <v>27. Spieltag</v>
      </c>
      <c r="C28">
        <f>COUNTIF(Spieltage!P335:CU335,0)</f>
        <v>28</v>
      </c>
      <c r="D28">
        <f>COUNTIF(Spieltage!P335:CU335,1)</f>
        <v>0</v>
      </c>
      <c r="E28">
        <f>COUNTIF(Spieltage!P335:CU335,2)</f>
        <v>0</v>
      </c>
      <c r="F28">
        <f>COUNTIF(Spieltage!P335:CU335,3)</f>
        <v>0</v>
      </c>
      <c r="G28">
        <f>COUNTIF(Spieltage!P335:CU335,4)</f>
        <v>0</v>
      </c>
      <c r="H28">
        <f>COUNTIF(Spieltage!P335:CU335,5)</f>
        <v>0</v>
      </c>
      <c r="I28">
        <f>COUNTIF(Spieltage!P335:CU335,6)</f>
        <v>0</v>
      </c>
      <c r="J28">
        <f>COUNTIF(Spieltage!P335:CU335,7)</f>
        <v>0</v>
      </c>
      <c r="K28">
        <f>COUNTIF(Spieltage!P335:CU335,8)</f>
        <v>0</v>
      </c>
      <c r="L28">
        <f>COUNTIF(Spieltage!P335:CU335,9)</f>
        <v>0</v>
      </c>
      <c r="M28">
        <f>COUNTIF(Spieltage!P335:CU335,10)</f>
        <v>0</v>
      </c>
      <c r="N28">
        <f>COUNTIF(Spieltage!P335:CU335,11)</f>
        <v>0</v>
      </c>
      <c r="O28">
        <f>COUNTIF(Spieltage!P335:CU335,12)</f>
        <v>0</v>
      </c>
      <c r="P28">
        <f>COUNTIF(Spieltage!P335:CU335,13)</f>
        <v>0</v>
      </c>
      <c r="Q28">
        <f>COUNTIF(Spieltage!P335:CU335,14)</f>
        <v>0</v>
      </c>
      <c r="R28">
        <f>COUNTIF(Spieltage!P335:CU335,15)</f>
        <v>0</v>
      </c>
      <c r="S28">
        <f>COUNTIF(Spieltage!P335:CU335,16)</f>
        <v>0</v>
      </c>
      <c r="T28">
        <f>COUNTIF(Spieltage!P335:CU335,17)</f>
        <v>0</v>
      </c>
      <c r="U28">
        <f>COUNTIF(Spieltage!P335:CU335,18)</f>
        <v>0</v>
      </c>
      <c r="V28">
        <f>COUNTIF(Spieltage!P335:CU335,19)</f>
        <v>0</v>
      </c>
      <c r="W28">
        <f>COUNTIF(Spieltage!P335:CU335,20)</f>
        <v>0</v>
      </c>
    </row>
    <row r="29" spans="2:23">
      <c r="B29" t="str">
        <f>Spieltage!E336</f>
        <v>28. Spieltag</v>
      </c>
      <c r="C29">
        <f>COUNTIF(Spieltage!P336:CU336,0)</f>
        <v>28</v>
      </c>
      <c r="D29">
        <f>COUNTIF(Spieltage!P336:CU336,1)</f>
        <v>0</v>
      </c>
      <c r="E29">
        <f>COUNTIF(Spieltage!P336:CU336,2)</f>
        <v>0</v>
      </c>
      <c r="F29">
        <f>COUNTIF(Spieltage!P336:CU336,3)</f>
        <v>0</v>
      </c>
      <c r="G29">
        <f>COUNTIF(Spieltage!P336:CU336,4)</f>
        <v>0</v>
      </c>
      <c r="H29">
        <f>COUNTIF(Spieltage!P336:CU336,5)</f>
        <v>0</v>
      </c>
      <c r="I29">
        <f>COUNTIF(Spieltage!P336:CU336,6)</f>
        <v>0</v>
      </c>
      <c r="J29">
        <f>COUNTIF(Spieltage!P336:CU336,7)</f>
        <v>0</v>
      </c>
      <c r="K29">
        <f>COUNTIF(Spieltage!P336:CU336,8)</f>
        <v>0</v>
      </c>
      <c r="L29">
        <f>COUNTIF(Spieltage!P336:CU336,9)</f>
        <v>0</v>
      </c>
      <c r="M29">
        <f>COUNTIF(Spieltage!P336:CU336,10)</f>
        <v>0</v>
      </c>
      <c r="N29">
        <f>COUNTIF(Spieltage!P336:CU336,11)</f>
        <v>0</v>
      </c>
      <c r="O29">
        <f>COUNTIF(Spieltage!P336:CU336,12)</f>
        <v>0</v>
      </c>
      <c r="P29">
        <f>COUNTIF(Spieltage!P336:CU336,13)</f>
        <v>0</v>
      </c>
      <c r="Q29">
        <f>COUNTIF(Spieltage!P336:CU336,14)</f>
        <v>0</v>
      </c>
      <c r="R29">
        <f>COUNTIF(Spieltage!P336:CU336,15)</f>
        <v>0</v>
      </c>
      <c r="S29">
        <f>COUNTIF(Spieltage!P336:CU336,16)</f>
        <v>0</v>
      </c>
      <c r="T29">
        <f>COUNTIF(Spieltage!P336:CU336,17)</f>
        <v>0</v>
      </c>
      <c r="U29">
        <f>COUNTIF(Spieltage!P336:CU336,18)</f>
        <v>0</v>
      </c>
      <c r="V29">
        <f>COUNTIF(Spieltage!P336:CU336,19)</f>
        <v>0</v>
      </c>
      <c r="W29">
        <f>COUNTIF(Spieltage!P336:CU336,20)</f>
        <v>0</v>
      </c>
    </row>
    <row r="30" spans="2:23">
      <c r="B30" t="str">
        <f>Spieltage!E337</f>
        <v>29. Spieltag</v>
      </c>
      <c r="C30">
        <f>COUNTIF(Spieltage!P337:CU337,0)</f>
        <v>28</v>
      </c>
      <c r="D30">
        <f>COUNTIF(Spieltage!P337:CU337,1)</f>
        <v>0</v>
      </c>
      <c r="E30">
        <f>COUNTIF(Spieltage!P337:CU337,2)</f>
        <v>0</v>
      </c>
      <c r="F30">
        <f>COUNTIF(Spieltage!P337:CU337,3)</f>
        <v>0</v>
      </c>
      <c r="G30">
        <f>COUNTIF(Spieltage!P337:CU337,4)</f>
        <v>0</v>
      </c>
      <c r="H30">
        <f>COUNTIF(Spieltage!P337:CU337,5)</f>
        <v>0</v>
      </c>
      <c r="I30">
        <f>COUNTIF(Spieltage!P337:CU337,6)</f>
        <v>0</v>
      </c>
      <c r="J30">
        <f>COUNTIF(Spieltage!P337:CU337,7)</f>
        <v>0</v>
      </c>
      <c r="K30">
        <f>COUNTIF(Spieltage!P337:CU337,8)</f>
        <v>0</v>
      </c>
      <c r="L30">
        <f>COUNTIF(Spieltage!P337:CU337,9)</f>
        <v>0</v>
      </c>
      <c r="M30">
        <f>COUNTIF(Spieltage!P337:CU337,10)</f>
        <v>0</v>
      </c>
      <c r="N30">
        <f>COUNTIF(Spieltage!P337:CU337,11)</f>
        <v>0</v>
      </c>
      <c r="O30">
        <f>COUNTIF(Spieltage!P337:CU337,12)</f>
        <v>0</v>
      </c>
      <c r="P30">
        <f>COUNTIF(Spieltage!P337:CU337,13)</f>
        <v>0</v>
      </c>
      <c r="Q30">
        <f>COUNTIF(Spieltage!P337:CU337,14)</f>
        <v>0</v>
      </c>
      <c r="R30">
        <f>COUNTIF(Spieltage!P337:CU337,15)</f>
        <v>0</v>
      </c>
      <c r="S30">
        <f>COUNTIF(Spieltage!P337:CU337,16)</f>
        <v>0</v>
      </c>
      <c r="T30">
        <f>COUNTIF(Spieltage!P337:CU337,17)</f>
        <v>0</v>
      </c>
      <c r="U30">
        <f>COUNTIF(Spieltage!P337:CU337,18)</f>
        <v>0</v>
      </c>
      <c r="V30">
        <f>COUNTIF(Spieltage!P337:CU337,19)</f>
        <v>0</v>
      </c>
      <c r="W30">
        <f>COUNTIF(Spieltage!P337:CU337,20)</f>
        <v>0</v>
      </c>
    </row>
    <row r="31" spans="2:23">
      <c r="B31" t="str">
        <f>Spieltage!E338</f>
        <v>30. Spieltag</v>
      </c>
      <c r="C31">
        <f>COUNTIF(Spieltage!P338:CU338,0)</f>
        <v>28</v>
      </c>
      <c r="D31">
        <f>COUNTIF(Spieltage!P338:CU338,1)</f>
        <v>0</v>
      </c>
      <c r="E31">
        <f>COUNTIF(Spieltage!P338:CU338,2)</f>
        <v>0</v>
      </c>
      <c r="F31">
        <f>COUNTIF(Spieltage!P338:CU338,3)</f>
        <v>0</v>
      </c>
      <c r="G31">
        <f>COUNTIF(Spieltage!P338:CU338,4)</f>
        <v>0</v>
      </c>
      <c r="H31">
        <f>COUNTIF(Spieltage!P338:CU338,5)</f>
        <v>0</v>
      </c>
      <c r="I31">
        <f>COUNTIF(Spieltage!P338:CU338,6)</f>
        <v>0</v>
      </c>
      <c r="J31">
        <f>COUNTIF(Spieltage!P338:CU338,7)</f>
        <v>0</v>
      </c>
      <c r="K31">
        <f>COUNTIF(Spieltage!P338:CU338,8)</f>
        <v>0</v>
      </c>
      <c r="L31">
        <f>COUNTIF(Spieltage!P338:CU338,9)</f>
        <v>0</v>
      </c>
      <c r="M31">
        <f>COUNTIF(Spieltage!P338:CU338,10)</f>
        <v>0</v>
      </c>
      <c r="N31">
        <f>COUNTIF(Spieltage!P338:CU338,11)</f>
        <v>0</v>
      </c>
      <c r="O31">
        <f>COUNTIF(Spieltage!P338:CU338,12)</f>
        <v>0</v>
      </c>
      <c r="P31">
        <f>COUNTIF(Spieltage!P338:CU338,13)</f>
        <v>0</v>
      </c>
      <c r="Q31">
        <f>COUNTIF(Spieltage!P338:CU338,14)</f>
        <v>0</v>
      </c>
      <c r="R31">
        <f>COUNTIF(Spieltage!P338:CU338,15)</f>
        <v>0</v>
      </c>
      <c r="S31">
        <f>COUNTIF(Spieltage!P338:CU338,16)</f>
        <v>0</v>
      </c>
      <c r="T31">
        <f>COUNTIF(Spieltage!P338:CU338,17)</f>
        <v>0</v>
      </c>
      <c r="U31">
        <f>COUNTIF(Spieltage!P338:CU338,18)</f>
        <v>0</v>
      </c>
      <c r="V31">
        <f>COUNTIF(Spieltage!P338:CU338,19)</f>
        <v>0</v>
      </c>
      <c r="W31">
        <f>COUNTIF(Spieltage!P338:CU338,20)</f>
        <v>0</v>
      </c>
    </row>
    <row r="32" spans="2:23">
      <c r="B32" t="str">
        <f>Spieltage!E339</f>
        <v>31. Spieltag</v>
      </c>
      <c r="C32">
        <f>COUNTIF(Spieltage!P339:CU339,0)</f>
        <v>28</v>
      </c>
      <c r="D32">
        <f>COUNTIF(Spieltage!P339:CU339,1)</f>
        <v>0</v>
      </c>
      <c r="E32">
        <f>COUNTIF(Spieltage!P339:CU339,2)</f>
        <v>0</v>
      </c>
      <c r="F32">
        <f>COUNTIF(Spieltage!P339:CU339,3)</f>
        <v>0</v>
      </c>
      <c r="G32">
        <f>COUNTIF(Spieltage!P339:CU339,4)</f>
        <v>0</v>
      </c>
      <c r="H32">
        <f>COUNTIF(Spieltage!P339:CU339,5)</f>
        <v>0</v>
      </c>
      <c r="I32">
        <f>COUNTIF(Spieltage!P339:CU339,6)</f>
        <v>0</v>
      </c>
      <c r="J32">
        <f>COUNTIF(Spieltage!P339:CU339,7)</f>
        <v>0</v>
      </c>
      <c r="K32">
        <f>COUNTIF(Spieltage!P339:CU339,8)</f>
        <v>0</v>
      </c>
      <c r="L32">
        <f>COUNTIF(Spieltage!P339:CU339,9)</f>
        <v>0</v>
      </c>
      <c r="M32">
        <f>COUNTIF(Spieltage!P339:CU339,10)</f>
        <v>0</v>
      </c>
      <c r="N32">
        <f>COUNTIF(Spieltage!P339:CU339,11)</f>
        <v>0</v>
      </c>
      <c r="O32">
        <f>COUNTIF(Spieltage!P339:CU339,12)</f>
        <v>0</v>
      </c>
      <c r="P32">
        <f>COUNTIF(Spieltage!P339:CU339,13)</f>
        <v>0</v>
      </c>
      <c r="Q32">
        <f>COUNTIF(Spieltage!P339:CU339,14)</f>
        <v>0</v>
      </c>
      <c r="R32">
        <f>COUNTIF(Spieltage!P339:CU339,15)</f>
        <v>0</v>
      </c>
      <c r="S32">
        <f>COUNTIF(Spieltage!P339:CU339,16)</f>
        <v>0</v>
      </c>
      <c r="T32">
        <f>COUNTIF(Spieltage!P339:CU339,17)</f>
        <v>0</v>
      </c>
      <c r="U32">
        <f>COUNTIF(Spieltage!P339:CU339,18)</f>
        <v>0</v>
      </c>
      <c r="V32">
        <f>COUNTIF(Spieltage!P339:CU339,19)</f>
        <v>0</v>
      </c>
      <c r="W32">
        <f>COUNTIF(Spieltage!P339:CU339,20)</f>
        <v>0</v>
      </c>
    </row>
    <row r="33" spans="2:23">
      <c r="B33" t="str">
        <f>Spieltage!E340</f>
        <v>32. Spieltag</v>
      </c>
      <c r="C33">
        <f>COUNTIF(Spieltage!P340:CU340,0)</f>
        <v>28</v>
      </c>
      <c r="D33">
        <f>COUNTIF(Spieltage!P340:CU340,1)</f>
        <v>0</v>
      </c>
      <c r="E33">
        <f>COUNTIF(Spieltage!P340:CU340,2)</f>
        <v>0</v>
      </c>
      <c r="F33">
        <f>COUNTIF(Spieltage!P340:CU340,3)</f>
        <v>0</v>
      </c>
      <c r="G33">
        <f>COUNTIF(Spieltage!P340:CU340,4)</f>
        <v>0</v>
      </c>
      <c r="H33">
        <f>COUNTIF(Spieltage!P340:CU340,5)</f>
        <v>0</v>
      </c>
      <c r="I33">
        <f>COUNTIF(Spieltage!P340:CU340,6)</f>
        <v>0</v>
      </c>
      <c r="J33">
        <f>COUNTIF(Spieltage!P340:CU340,7)</f>
        <v>0</v>
      </c>
      <c r="K33">
        <f>COUNTIF(Spieltage!P340:CU340,8)</f>
        <v>0</v>
      </c>
      <c r="L33">
        <f>COUNTIF(Spieltage!P340:CU340,9)</f>
        <v>0</v>
      </c>
      <c r="M33">
        <f>COUNTIF(Spieltage!P340:CU340,10)</f>
        <v>0</v>
      </c>
      <c r="N33">
        <f>COUNTIF(Spieltage!P340:CU340,11)</f>
        <v>0</v>
      </c>
      <c r="O33">
        <f>COUNTIF(Spieltage!P340:CU340,12)</f>
        <v>0</v>
      </c>
      <c r="P33">
        <f>COUNTIF(Spieltage!P340:CU340,13)</f>
        <v>0</v>
      </c>
      <c r="Q33">
        <f>COUNTIF(Spieltage!P340:CU340,14)</f>
        <v>0</v>
      </c>
      <c r="R33">
        <f>COUNTIF(Spieltage!P340:CU340,15)</f>
        <v>0</v>
      </c>
      <c r="S33">
        <f>COUNTIF(Spieltage!P340:CU340,16)</f>
        <v>0</v>
      </c>
      <c r="T33">
        <f>COUNTIF(Spieltage!P340:CU340,17)</f>
        <v>0</v>
      </c>
      <c r="U33">
        <f>COUNTIF(Spieltage!P340:CU340,18)</f>
        <v>0</v>
      </c>
      <c r="V33">
        <f>COUNTIF(Spieltage!P340:CU340,19)</f>
        <v>0</v>
      </c>
      <c r="W33">
        <f>COUNTIF(Spieltage!P340:CU340,20)</f>
        <v>0</v>
      </c>
    </row>
    <row r="34" spans="2:23">
      <c r="B34" t="str">
        <f>Spieltage!E341</f>
        <v>33. Spieltag</v>
      </c>
      <c r="C34">
        <f>COUNTIF(Spieltage!P341:CU341,0)</f>
        <v>28</v>
      </c>
      <c r="D34">
        <f>COUNTIF(Spieltage!P341:CU341,1)</f>
        <v>0</v>
      </c>
      <c r="E34">
        <f>COUNTIF(Spieltage!P341:CU341,2)</f>
        <v>0</v>
      </c>
      <c r="F34">
        <f>COUNTIF(Spieltage!P341:CU341,3)</f>
        <v>0</v>
      </c>
      <c r="G34">
        <f>COUNTIF(Spieltage!P341:CU341,4)</f>
        <v>0</v>
      </c>
      <c r="H34">
        <f>COUNTIF(Spieltage!P341:CU341,5)</f>
        <v>0</v>
      </c>
      <c r="I34">
        <f>COUNTIF(Spieltage!P341:CU341,6)</f>
        <v>0</v>
      </c>
      <c r="J34">
        <f>COUNTIF(Spieltage!P341:CU341,7)</f>
        <v>0</v>
      </c>
      <c r="K34">
        <f>COUNTIF(Spieltage!P341:CU341,8)</f>
        <v>0</v>
      </c>
      <c r="L34">
        <f>COUNTIF(Spieltage!P341:CU341,9)</f>
        <v>0</v>
      </c>
      <c r="M34">
        <f>COUNTIF(Spieltage!P341:CU341,10)</f>
        <v>0</v>
      </c>
      <c r="N34">
        <f>COUNTIF(Spieltage!P341:CU341,11)</f>
        <v>0</v>
      </c>
      <c r="O34">
        <f>COUNTIF(Spieltage!P341:CU341,12)</f>
        <v>0</v>
      </c>
      <c r="P34">
        <f>COUNTIF(Spieltage!P341:CU341,13)</f>
        <v>0</v>
      </c>
      <c r="Q34">
        <f>COUNTIF(Spieltage!P341:CU341,14)</f>
        <v>0</v>
      </c>
      <c r="R34">
        <f>COUNTIF(Spieltage!P341:CU341,15)</f>
        <v>0</v>
      </c>
      <c r="S34">
        <f>COUNTIF(Spieltage!P341:CU341,16)</f>
        <v>0</v>
      </c>
      <c r="T34">
        <f>COUNTIF(Spieltage!P341:CU341,17)</f>
        <v>0</v>
      </c>
      <c r="U34">
        <f>COUNTIF(Spieltage!P341:CU341,18)</f>
        <v>0</v>
      </c>
      <c r="V34">
        <f>COUNTIF(Spieltage!P341:CU341,19)</f>
        <v>0</v>
      </c>
      <c r="W34">
        <f>COUNTIF(Spieltage!P341:CU341,20)</f>
        <v>0</v>
      </c>
    </row>
    <row r="35" spans="2:23">
      <c r="B35" t="str">
        <f>Spieltage!E342</f>
        <v>34. Spieltag</v>
      </c>
      <c r="C35">
        <f>COUNTIF(Spieltage!P342:CU342,0)</f>
        <v>28</v>
      </c>
      <c r="D35">
        <f>COUNTIF(Spieltage!P342:CU342,1)</f>
        <v>0</v>
      </c>
      <c r="E35">
        <f>COUNTIF(Spieltage!P342:CU342,2)</f>
        <v>0</v>
      </c>
      <c r="F35">
        <f>COUNTIF(Spieltage!P342:CU342,3)</f>
        <v>0</v>
      </c>
      <c r="G35">
        <f>COUNTIF(Spieltage!P342:CU342,4)</f>
        <v>0</v>
      </c>
      <c r="H35">
        <f>COUNTIF(Spieltage!P342:CU342,5)</f>
        <v>0</v>
      </c>
      <c r="I35">
        <f>COUNTIF(Spieltage!P342:CU342,6)</f>
        <v>0</v>
      </c>
      <c r="J35">
        <f>COUNTIF(Spieltage!P342:CU342,7)</f>
        <v>0</v>
      </c>
      <c r="K35">
        <f>COUNTIF(Spieltage!P342:CU342,8)</f>
        <v>0</v>
      </c>
      <c r="L35">
        <f>COUNTIF(Spieltage!P342:CU342,9)</f>
        <v>0</v>
      </c>
      <c r="M35">
        <f>COUNTIF(Spieltage!P342:CU342,10)</f>
        <v>0</v>
      </c>
      <c r="N35">
        <f>COUNTIF(Spieltage!P342:CU342,11)</f>
        <v>0</v>
      </c>
      <c r="O35">
        <f>COUNTIF(Spieltage!P342:CU342,12)</f>
        <v>0</v>
      </c>
      <c r="P35">
        <f>COUNTIF(Spieltage!P342:CU342,13)</f>
        <v>0</v>
      </c>
      <c r="Q35">
        <f>COUNTIF(Spieltage!P342:CU342,14)</f>
        <v>0</v>
      </c>
      <c r="R35">
        <f>COUNTIF(Spieltage!P342:CU342,15)</f>
        <v>0</v>
      </c>
      <c r="S35">
        <f>COUNTIF(Spieltage!P342:CU342,16)</f>
        <v>0</v>
      </c>
      <c r="T35">
        <f>COUNTIF(Spieltage!P342:CU342,17)</f>
        <v>0</v>
      </c>
      <c r="U35">
        <f>COUNTIF(Spieltage!P342:CU342,18)</f>
        <v>0</v>
      </c>
      <c r="V35">
        <f>COUNTIF(Spieltage!P342:CU342,19)</f>
        <v>0</v>
      </c>
      <c r="W35">
        <f>COUNTIF(Spieltage!P342:CU342,20)</f>
        <v>0</v>
      </c>
    </row>
    <row r="36" spans="2:23">
      <c r="C36">
        <f>SUM(C2:C35)</f>
        <v>789</v>
      </c>
      <c r="D36">
        <f t="shared" ref="D36:W36" si="0">SUM(D2:D35)</f>
        <v>0</v>
      </c>
      <c r="E36">
        <f t="shared" si="0"/>
        <v>0</v>
      </c>
      <c r="F36">
        <f t="shared" si="0"/>
        <v>0</v>
      </c>
      <c r="G36">
        <f t="shared" si="0"/>
        <v>2</v>
      </c>
      <c r="H36">
        <f t="shared" si="0"/>
        <v>3</v>
      </c>
      <c r="I36">
        <f t="shared" si="0"/>
        <v>10</v>
      </c>
      <c r="J36">
        <f t="shared" si="0"/>
        <v>4</v>
      </c>
      <c r="K36">
        <f t="shared" si="0"/>
        <v>3</v>
      </c>
      <c r="L36">
        <f t="shared" si="0"/>
        <v>2</v>
      </c>
      <c r="M36">
        <f t="shared" si="0"/>
        <v>1</v>
      </c>
      <c r="N36">
        <f t="shared" si="0"/>
        <v>2</v>
      </c>
      <c r="O36">
        <f t="shared" si="0"/>
        <v>0</v>
      </c>
      <c r="P36">
        <f t="shared" si="0"/>
        <v>0</v>
      </c>
      <c r="Q36">
        <f t="shared" si="0"/>
        <v>0</v>
      </c>
      <c r="R36">
        <f t="shared" si="0"/>
        <v>0</v>
      </c>
      <c r="S36">
        <f t="shared" si="0"/>
        <v>0</v>
      </c>
      <c r="T36">
        <f t="shared" si="0"/>
        <v>0</v>
      </c>
      <c r="U36">
        <f t="shared" si="0"/>
        <v>0</v>
      </c>
      <c r="V36">
        <f t="shared" si="0"/>
        <v>0</v>
      </c>
      <c r="W36">
        <f t="shared" si="0"/>
        <v>0</v>
      </c>
    </row>
  </sheetData>
  <customSheetViews>
    <customSheetView guid="{AAA25EFF-DD7A-41F9-AC7D-EB4FBF5641F0}" hiddenColumns="1" state="hidden" topLeftCell="B1">
      <selection activeCell="B1" sqref="B1"/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BD55"/>
  <sheetViews>
    <sheetView workbookViewId="0">
      <pane xSplit="2" ySplit="2" topLeftCell="C3" activePane="bottomRight" state="frozen"/>
      <selection sqref="A1:B3"/>
      <selection pane="topRight" sqref="A1:B3"/>
      <selection pane="bottomLeft" sqref="A1:B3"/>
      <selection pane="bottomRight" activeCell="C3" sqref="C3"/>
    </sheetView>
  </sheetViews>
  <sheetFormatPr baseColWidth="10" defaultRowHeight="13.2"/>
  <cols>
    <col min="1" max="1" width="10.88671875" bestFit="1" customWidth="1"/>
    <col min="2" max="2" width="6.88671875" hidden="1" customWidth="1"/>
    <col min="3" max="52" width="6.88671875" customWidth="1"/>
  </cols>
  <sheetData>
    <row r="1" spans="1:56" ht="10.5" hidden="1" customHeight="1" thickBot="1">
      <c r="A1" s="42"/>
      <c r="B1" s="43"/>
      <c r="C1" s="43">
        <f>COLUMN(Spieltage!P1)</f>
        <v>16</v>
      </c>
      <c r="D1" s="43">
        <f>C1+3</f>
        <v>19</v>
      </c>
      <c r="E1" s="43">
        <f t="shared" ref="E1:L1" si="0">D1+3</f>
        <v>22</v>
      </c>
      <c r="F1" s="43">
        <f t="shared" si="0"/>
        <v>25</v>
      </c>
      <c r="G1" s="43">
        <f t="shared" si="0"/>
        <v>28</v>
      </c>
      <c r="H1" s="43">
        <f t="shared" si="0"/>
        <v>31</v>
      </c>
      <c r="I1" s="43">
        <f t="shared" si="0"/>
        <v>34</v>
      </c>
      <c r="J1" s="43">
        <f t="shared" si="0"/>
        <v>37</v>
      </c>
      <c r="K1" s="43">
        <f t="shared" si="0"/>
        <v>40</v>
      </c>
      <c r="L1" s="43">
        <f t="shared" si="0"/>
        <v>43</v>
      </c>
      <c r="M1" s="43">
        <f t="shared" ref="M1:AZ1" si="1">L1+3</f>
        <v>46</v>
      </c>
      <c r="N1" s="43">
        <f t="shared" si="1"/>
        <v>49</v>
      </c>
      <c r="O1" s="43">
        <f t="shared" si="1"/>
        <v>52</v>
      </c>
      <c r="P1" s="43">
        <f t="shared" si="1"/>
        <v>55</v>
      </c>
      <c r="Q1" s="43">
        <f t="shared" si="1"/>
        <v>58</v>
      </c>
      <c r="R1" s="43">
        <f t="shared" si="1"/>
        <v>61</v>
      </c>
      <c r="S1" s="43">
        <f t="shared" si="1"/>
        <v>64</v>
      </c>
      <c r="T1" s="43">
        <f t="shared" si="1"/>
        <v>67</v>
      </c>
      <c r="U1" s="43">
        <f t="shared" si="1"/>
        <v>70</v>
      </c>
      <c r="V1" s="43">
        <f t="shared" si="1"/>
        <v>73</v>
      </c>
      <c r="W1" s="43">
        <f t="shared" si="1"/>
        <v>76</v>
      </c>
      <c r="X1" s="43">
        <f t="shared" si="1"/>
        <v>79</v>
      </c>
      <c r="Y1" s="43">
        <f t="shared" si="1"/>
        <v>82</v>
      </c>
      <c r="Z1" s="43">
        <f t="shared" si="1"/>
        <v>85</v>
      </c>
      <c r="AA1" s="43">
        <f t="shared" si="1"/>
        <v>88</v>
      </c>
      <c r="AB1" s="43">
        <f t="shared" si="1"/>
        <v>91</v>
      </c>
      <c r="AC1" s="43">
        <f t="shared" si="1"/>
        <v>94</v>
      </c>
      <c r="AD1" s="43">
        <f t="shared" si="1"/>
        <v>97</v>
      </c>
      <c r="AE1" s="43">
        <f t="shared" si="1"/>
        <v>100</v>
      </c>
      <c r="AF1" s="43">
        <f t="shared" si="1"/>
        <v>103</v>
      </c>
      <c r="AG1" s="43">
        <f t="shared" si="1"/>
        <v>106</v>
      </c>
      <c r="AH1" s="43">
        <f t="shared" si="1"/>
        <v>109</v>
      </c>
      <c r="AI1" s="43">
        <f t="shared" si="1"/>
        <v>112</v>
      </c>
      <c r="AJ1" s="43">
        <f t="shared" si="1"/>
        <v>115</v>
      </c>
      <c r="AK1" s="43">
        <f t="shared" si="1"/>
        <v>118</v>
      </c>
      <c r="AL1" s="43">
        <f t="shared" si="1"/>
        <v>121</v>
      </c>
      <c r="AM1" s="43">
        <f t="shared" si="1"/>
        <v>124</v>
      </c>
      <c r="AN1" s="43">
        <f t="shared" si="1"/>
        <v>127</v>
      </c>
      <c r="AO1" s="43">
        <f t="shared" si="1"/>
        <v>130</v>
      </c>
      <c r="AP1" s="43">
        <f t="shared" si="1"/>
        <v>133</v>
      </c>
      <c r="AQ1" s="43">
        <f t="shared" si="1"/>
        <v>136</v>
      </c>
      <c r="AR1" s="43">
        <f t="shared" si="1"/>
        <v>139</v>
      </c>
      <c r="AS1" s="43">
        <f t="shared" si="1"/>
        <v>142</v>
      </c>
      <c r="AT1" s="43">
        <f t="shared" si="1"/>
        <v>145</v>
      </c>
      <c r="AU1" s="43">
        <f t="shared" si="1"/>
        <v>148</v>
      </c>
      <c r="AV1" s="43">
        <f t="shared" si="1"/>
        <v>151</v>
      </c>
      <c r="AW1" s="43">
        <f t="shared" si="1"/>
        <v>154</v>
      </c>
      <c r="AX1" s="43">
        <f t="shared" si="1"/>
        <v>157</v>
      </c>
      <c r="AY1" s="43">
        <f t="shared" si="1"/>
        <v>160</v>
      </c>
      <c r="AZ1" s="44">
        <f t="shared" si="1"/>
        <v>163</v>
      </c>
    </row>
    <row r="2" spans="1:56" ht="27" customHeight="1" thickBot="1">
      <c r="A2" s="3" t="s">
        <v>27</v>
      </c>
      <c r="B2" s="9">
        <v>0</v>
      </c>
      <c r="C2" s="57" t="str">
        <f ca="1">INDIRECT(CONCATENATE("Spieltage!",ADDRESS(1,C1)))</f>
        <v>Helge</v>
      </c>
      <c r="D2" s="58" t="str">
        <f ca="1">INDIRECT(CONCATENATE("Spieltage!",ADDRESS(1,D$1)))</f>
        <v>Armani</v>
      </c>
      <c r="E2" s="58" t="str">
        <f t="shared" ref="E2:AZ2" ca="1" si="2">INDIRECT(CONCATENATE("Spieltage!",ADDRESS(1,E$1)))</f>
        <v>Ehlu</v>
      </c>
      <c r="F2" s="58" t="str">
        <f t="shared" ca="1" si="2"/>
        <v>Christoph</v>
      </c>
      <c r="G2" s="58" t="str">
        <f t="shared" ca="1" si="2"/>
        <v>Holger</v>
      </c>
      <c r="H2" s="58" t="str">
        <f t="shared" ca="1" si="2"/>
        <v>Tuffi</v>
      </c>
      <c r="I2" s="58" t="str">
        <f t="shared" ca="1" si="2"/>
        <v>Guido</v>
      </c>
      <c r="J2" s="58" t="str">
        <f t="shared" ca="1" si="2"/>
        <v>Burger</v>
      </c>
      <c r="K2" s="58" t="str">
        <f t="shared" ca="1" si="2"/>
        <v>stemü</v>
      </c>
      <c r="L2" s="58" t="str">
        <f t="shared" ca="1" si="2"/>
        <v>Flo</v>
      </c>
      <c r="M2" s="58" t="str">
        <f t="shared" ca="1" si="2"/>
        <v>Feldi</v>
      </c>
      <c r="N2" s="58" t="str">
        <f t="shared" ca="1" si="2"/>
        <v>Rabea</v>
      </c>
      <c r="O2" s="58" t="str">
        <f t="shared" ca="1" si="2"/>
        <v>Kathi</v>
      </c>
      <c r="P2" s="58" t="str">
        <f t="shared" ca="1" si="2"/>
        <v>Präsi</v>
      </c>
      <c r="Q2" s="58" t="str">
        <f t="shared" ca="1" si="2"/>
        <v>Felix</v>
      </c>
      <c r="R2" s="58" t="str">
        <f t="shared" ca="1" si="2"/>
        <v>Maik</v>
      </c>
      <c r="S2" s="58" t="str">
        <f t="shared" ca="1" si="2"/>
        <v>Birgit</v>
      </c>
      <c r="T2" s="58" t="str">
        <f t="shared" ca="1" si="2"/>
        <v>Gerd</v>
      </c>
      <c r="U2" s="58" t="str">
        <f t="shared" ca="1" si="2"/>
        <v>Bertl</v>
      </c>
      <c r="V2" s="58" t="str">
        <f t="shared" ca="1" si="2"/>
        <v>Hammer</v>
      </c>
      <c r="W2" s="58" t="str">
        <f t="shared" ca="1" si="2"/>
        <v>Max</v>
      </c>
      <c r="X2" s="58" t="str">
        <f t="shared" ca="1" si="2"/>
        <v>Michael</v>
      </c>
      <c r="Y2" s="58" t="str">
        <f t="shared" ca="1" si="2"/>
        <v>Sarah</v>
      </c>
      <c r="Z2" s="58" t="str">
        <f t="shared" ca="1" si="2"/>
        <v>Stefan</v>
      </c>
      <c r="AA2" s="58" t="str">
        <f t="shared" ca="1" si="2"/>
        <v>Andy</v>
      </c>
      <c r="AB2" s="58" t="str">
        <f t="shared" ca="1" si="2"/>
        <v>CWeyer</v>
      </c>
      <c r="AC2" s="58" t="str">
        <f t="shared" ca="1" si="2"/>
        <v>Aldi</v>
      </c>
      <c r="AD2" s="58" t="str">
        <f t="shared" ca="1" si="2"/>
        <v>Nina</v>
      </c>
      <c r="AE2" s="58">
        <f t="shared" ca="1" si="2"/>
        <v>0</v>
      </c>
      <c r="AF2" s="58">
        <f t="shared" ca="1" si="2"/>
        <v>0</v>
      </c>
      <c r="AG2" s="58">
        <f t="shared" ca="1" si="2"/>
        <v>0</v>
      </c>
      <c r="AH2" s="58">
        <f t="shared" ca="1" si="2"/>
        <v>0</v>
      </c>
      <c r="AI2" s="58">
        <f t="shared" ca="1" si="2"/>
        <v>0</v>
      </c>
      <c r="AJ2" s="58">
        <f t="shared" ca="1" si="2"/>
        <v>0</v>
      </c>
      <c r="AK2" s="58">
        <f t="shared" ca="1" si="2"/>
        <v>0</v>
      </c>
      <c r="AL2" s="58">
        <f t="shared" ca="1" si="2"/>
        <v>0</v>
      </c>
      <c r="AM2" s="58">
        <f t="shared" ca="1" si="2"/>
        <v>0</v>
      </c>
      <c r="AN2" s="58">
        <f t="shared" ca="1" si="2"/>
        <v>0</v>
      </c>
      <c r="AO2" s="58">
        <f t="shared" ca="1" si="2"/>
        <v>0</v>
      </c>
      <c r="AP2" s="58">
        <f t="shared" ca="1" si="2"/>
        <v>0</v>
      </c>
      <c r="AQ2" s="58">
        <f t="shared" ca="1" si="2"/>
        <v>0</v>
      </c>
      <c r="AR2" s="58">
        <f t="shared" ca="1" si="2"/>
        <v>0</v>
      </c>
      <c r="AS2" s="58">
        <f t="shared" ca="1" si="2"/>
        <v>0</v>
      </c>
      <c r="AT2" s="58">
        <f t="shared" ca="1" si="2"/>
        <v>0</v>
      </c>
      <c r="AU2" s="58">
        <f t="shared" ca="1" si="2"/>
        <v>0</v>
      </c>
      <c r="AV2" s="58">
        <f t="shared" ca="1" si="2"/>
        <v>0</v>
      </c>
      <c r="AW2" s="58">
        <f t="shared" ca="1" si="2"/>
        <v>0</v>
      </c>
      <c r="AX2" s="58">
        <f t="shared" ca="1" si="2"/>
        <v>0</v>
      </c>
      <c r="AY2" s="58">
        <f t="shared" ca="1" si="2"/>
        <v>0</v>
      </c>
      <c r="AZ2" s="59">
        <f t="shared" ca="1" si="2"/>
        <v>0</v>
      </c>
      <c r="BA2" s="1"/>
    </row>
    <row r="3" spans="1:56">
      <c r="A3" s="54" t="s">
        <v>28</v>
      </c>
      <c r="B3">
        <v>1</v>
      </c>
      <c r="C3" s="45">
        <f>Spieltage!P309</f>
        <v>0</v>
      </c>
      <c r="D3" s="46">
        <f ca="1">INDIRECT(CONCATENATE("Spieltage!",ADDRESS(309+$B2,D$1)))</f>
        <v>7</v>
      </c>
      <c r="E3" s="46">
        <f t="shared" ref="E3:AZ8" ca="1" si="3">INDIRECT(CONCATENATE("Spieltage!",ADDRESS(309+$B2,E$1)))</f>
        <v>5</v>
      </c>
      <c r="F3" s="46">
        <f t="shared" ca="1" si="3"/>
        <v>6</v>
      </c>
      <c r="G3" s="46">
        <f t="shared" ca="1" si="3"/>
        <v>6</v>
      </c>
      <c r="H3" s="46">
        <f t="shared" ca="1" si="3"/>
        <v>7</v>
      </c>
      <c r="I3" s="46">
        <f t="shared" ca="1" si="3"/>
        <v>6</v>
      </c>
      <c r="J3" s="46">
        <f t="shared" ca="1" si="3"/>
        <v>10</v>
      </c>
      <c r="K3" s="46">
        <f t="shared" ca="1" si="3"/>
        <v>6</v>
      </c>
      <c r="L3" s="46">
        <f t="shared" ca="1" si="3"/>
        <v>4</v>
      </c>
      <c r="M3" s="46">
        <f t="shared" ca="1" si="3"/>
        <v>6</v>
      </c>
      <c r="N3" s="46">
        <f t="shared" ca="1" si="3"/>
        <v>8</v>
      </c>
      <c r="O3" s="46">
        <f t="shared" ca="1" si="3"/>
        <v>6</v>
      </c>
      <c r="P3" s="46">
        <f t="shared" ca="1" si="3"/>
        <v>9</v>
      </c>
      <c r="Q3" s="46">
        <f t="shared" ca="1" si="3"/>
        <v>6</v>
      </c>
      <c r="R3" s="46">
        <f t="shared" ca="1" si="3"/>
        <v>6</v>
      </c>
      <c r="S3" s="46">
        <f t="shared" ca="1" si="3"/>
        <v>9</v>
      </c>
      <c r="T3" s="46">
        <f t="shared" ca="1" si="3"/>
        <v>11</v>
      </c>
      <c r="U3" s="46">
        <f t="shared" ca="1" si="3"/>
        <v>8</v>
      </c>
      <c r="V3" s="46">
        <f t="shared" ca="1" si="3"/>
        <v>6</v>
      </c>
      <c r="W3" s="46">
        <f t="shared" ca="1" si="3"/>
        <v>5</v>
      </c>
      <c r="X3" s="46">
        <f t="shared" ca="1" si="3"/>
        <v>4</v>
      </c>
      <c r="Y3" s="46">
        <f t="shared" ca="1" si="3"/>
        <v>8</v>
      </c>
      <c r="Z3" s="46">
        <f t="shared" ca="1" si="3"/>
        <v>6</v>
      </c>
      <c r="AA3" s="46">
        <f t="shared" ca="1" si="3"/>
        <v>5</v>
      </c>
      <c r="AB3" s="46">
        <f t="shared" ca="1" si="3"/>
        <v>11</v>
      </c>
      <c r="AC3" s="46">
        <f t="shared" ca="1" si="3"/>
        <v>7</v>
      </c>
      <c r="AD3" s="46">
        <f t="shared" ca="1" si="3"/>
        <v>7</v>
      </c>
      <c r="AE3" s="46">
        <f t="shared" ca="1" si="3"/>
        <v>0</v>
      </c>
      <c r="AF3" s="46">
        <f t="shared" ca="1" si="3"/>
        <v>0</v>
      </c>
      <c r="AG3" s="46">
        <f t="shared" ca="1" si="3"/>
        <v>0</v>
      </c>
      <c r="AH3" s="46">
        <f t="shared" ca="1" si="3"/>
        <v>0</v>
      </c>
      <c r="AI3" s="46">
        <f t="shared" ca="1" si="3"/>
        <v>0</v>
      </c>
      <c r="AJ3" s="46">
        <f t="shared" ca="1" si="3"/>
        <v>0</v>
      </c>
      <c r="AK3" s="46">
        <f t="shared" ca="1" si="3"/>
        <v>0</v>
      </c>
      <c r="AL3" s="46">
        <f t="shared" ca="1" si="3"/>
        <v>0</v>
      </c>
      <c r="AM3" s="46">
        <f t="shared" ca="1" si="3"/>
        <v>0</v>
      </c>
      <c r="AN3" s="46">
        <f t="shared" ca="1" si="3"/>
        <v>0</v>
      </c>
      <c r="AO3" s="46">
        <f t="shared" ca="1" si="3"/>
        <v>0</v>
      </c>
      <c r="AP3" s="46">
        <f t="shared" ca="1" si="3"/>
        <v>0</v>
      </c>
      <c r="AQ3" s="46">
        <f t="shared" ca="1" si="3"/>
        <v>0</v>
      </c>
      <c r="AR3" s="46">
        <f t="shared" ca="1" si="3"/>
        <v>0</v>
      </c>
      <c r="AS3" s="46">
        <f t="shared" ca="1" si="3"/>
        <v>0</v>
      </c>
      <c r="AT3" s="46">
        <f t="shared" ca="1" si="3"/>
        <v>0</v>
      </c>
      <c r="AU3" s="46">
        <f t="shared" ca="1" si="3"/>
        <v>0</v>
      </c>
      <c r="AV3" s="46">
        <f t="shared" ca="1" si="3"/>
        <v>0</v>
      </c>
      <c r="AW3" s="46">
        <f t="shared" ca="1" si="3"/>
        <v>0</v>
      </c>
      <c r="AX3" s="46">
        <f t="shared" ca="1" si="3"/>
        <v>0</v>
      </c>
      <c r="AY3" s="46">
        <f t="shared" ca="1" si="3"/>
        <v>0</v>
      </c>
      <c r="AZ3" s="47">
        <f t="shared" ca="1" si="3"/>
        <v>0</v>
      </c>
    </row>
    <row r="4" spans="1:56">
      <c r="A4" s="55" t="s">
        <v>29</v>
      </c>
      <c r="B4">
        <v>2</v>
      </c>
      <c r="C4" s="48">
        <f>Spieltage!P310</f>
        <v>0</v>
      </c>
      <c r="D4" s="49">
        <f t="shared" ref="D4:D36" ca="1" si="4">INDIRECT(CONCATENATE("Spieltage!",ADDRESS(309+$B3,D$1)))</f>
        <v>0</v>
      </c>
      <c r="E4" s="49">
        <f t="shared" ca="1" si="3"/>
        <v>0</v>
      </c>
      <c r="F4" s="49">
        <f t="shared" ca="1" si="3"/>
        <v>0</v>
      </c>
      <c r="G4" s="49">
        <f t="shared" ca="1" si="3"/>
        <v>0</v>
      </c>
      <c r="H4" s="49">
        <f t="shared" ca="1" si="3"/>
        <v>0</v>
      </c>
      <c r="I4" s="49">
        <f t="shared" ca="1" si="3"/>
        <v>0</v>
      </c>
      <c r="J4" s="49">
        <f t="shared" ca="1" si="3"/>
        <v>0</v>
      </c>
      <c r="K4" s="49">
        <f t="shared" ca="1" si="3"/>
        <v>0</v>
      </c>
      <c r="L4" s="49">
        <f t="shared" ca="1" si="3"/>
        <v>0</v>
      </c>
      <c r="M4" s="49">
        <f t="shared" ca="1" si="3"/>
        <v>0</v>
      </c>
      <c r="N4" s="49">
        <f t="shared" ca="1" si="3"/>
        <v>0</v>
      </c>
      <c r="O4" s="49">
        <f t="shared" ca="1" si="3"/>
        <v>0</v>
      </c>
      <c r="P4" s="49">
        <f t="shared" ca="1" si="3"/>
        <v>0</v>
      </c>
      <c r="Q4" s="49">
        <f t="shared" ca="1" si="3"/>
        <v>0</v>
      </c>
      <c r="R4" s="49">
        <f t="shared" ca="1" si="3"/>
        <v>0</v>
      </c>
      <c r="S4" s="49">
        <f t="shared" ca="1" si="3"/>
        <v>0</v>
      </c>
      <c r="T4" s="49">
        <f t="shared" ca="1" si="3"/>
        <v>0</v>
      </c>
      <c r="U4" s="49">
        <f t="shared" ca="1" si="3"/>
        <v>0</v>
      </c>
      <c r="V4" s="49">
        <f t="shared" ca="1" si="3"/>
        <v>0</v>
      </c>
      <c r="W4" s="49">
        <f t="shared" ca="1" si="3"/>
        <v>0</v>
      </c>
      <c r="X4" s="49">
        <f t="shared" ca="1" si="3"/>
        <v>0</v>
      </c>
      <c r="Y4" s="49">
        <f t="shared" ca="1" si="3"/>
        <v>0</v>
      </c>
      <c r="Z4" s="49">
        <f t="shared" ca="1" si="3"/>
        <v>0</v>
      </c>
      <c r="AA4" s="49">
        <f t="shared" ca="1" si="3"/>
        <v>0</v>
      </c>
      <c r="AB4" s="49">
        <f t="shared" ca="1" si="3"/>
        <v>0</v>
      </c>
      <c r="AC4" s="49">
        <f t="shared" ca="1" si="3"/>
        <v>0</v>
      </c>
      <c r="AD4" s="49">
        <f t="shared" ca="1" si="3"/>
        <v>0</v>
      </c>
      <c r="AE4" s="49">
        <f t="shared" ca="1" si="3"/>
        <v>0</v>
      </c>
      <c r="AF4" s="49">
        <f t="shared" ca="1" si="3"/>
        <v>0</v>
      </c>
      <c r="AG4" s="49">
        <f t="shared" ca="1" si="3"/>
        <v>0</v>
      </c>
      <c r="AH4" s="49">
        <f t="shared" ca="1" si="3"/>
        <v>0</v>
      </c>
      <c r="AI4" s="49">
        <f t="shared" ca="1" si="3"/>
        <v>0</v>
      </c>
      <c r="AJ4" s="49">
        <f t="shared" ca="1" si="3"/>
        <v>0</v>
      </c>
      <c r="AK4" s="49">
        <f t="shared" ca="1" si="3"/>
        <v>0</v>
      </c>
      <c r="AL4" s="49">
        <f t="shared" ca="1" si="3"/>
        <v>0</v>
      </c>
      <c r="AM4" s="49">
        <f t="shared" ca="1" si="3"/>
        <v>0</v>
      </c>
      <c r="AN4" s="49">
        <f t="shared" ca="1" si="3"/>
        <v>0</v>
      </c>
      <c r="AO4" s="49">
        <f t="shared" ca="1" si="3"/>
        <v>0</v>
      </c>
      <c r="AP4" s="49">
        <f t="shared" ca="1" si="3"/>
        <v>0</v>
      </c>
      <c r="AQ4" s="49">
        <f t="shared" ca="1" si="3"/>
        <v>0</v>
      </c>
      <c r="AR4" s="49">
        <f t="shared" ca="1" si="3"/>
        <v>0</v>
      </c>
      <c r="AS4" s="49">
        <f t="shared" ca="1" si="3"/>
        <v>0</v>
      </c>
      <c r="AT4" s="49">
        <f t="shared" ca="1" si="3"/>
        <v>0</v>
      </c>
      <c r="AU4" s="49">
        <f t="shared" ca="1" si="3"/>
        <v>0</v>
      </c>
      <c r="AV4" s="49">
        <f t="shared" ca="1" si="3"/>
        <v>0</v>
      </c>
      <c r="AW4" s="49">
        <f t="shared" ca="1" si="3"/>
        <v>0</v>
      </c>
      <c r="AX4" s="49">
        <f t="shared" ca="1" si="3"/>
        <v>0</v>
      </c>
      <c r="AY4" s="49">
        <f t="shared" ca="1" si="3"/>
        <v>0</v>
      </c>
      <c r="AZ4" s="50">
        <f t="shared" ca="1" si="3"/>
        <v>0</v>
      </c>
    </row>
    <row r="5" spans="1:56">
      <c r="A5" s="55" t="s">
        <v>30</v>
      </c>
      <c r="B5">
        <v>3</v>
      </c>
      <c r="C5" s="48">
        <f>Spieltage!P311</f>
        <v>0</v>
      </c>
      <c r="D5" s="49">
        <f t="shared" ca="1" si="4"/>
        <v>0</v>
      </c>
      <c r="E5" s="49">
        <f t="shared" ca="1" si="3"/>
        <v>0</v>
      </c>
      <c r="F5" s="49">
        <f t="shared" ca="1" si="3"/>
        <v>0</v>
      </c>
      <c r="G5" s="49">
        <f t="shared" ca="1" si="3"/>
        <v>0</v>
      </c>
      <c r="H5" s="49">
        <f t="shared" ca="1" si="3"/>
        <v>0</v>
      </c>
      <c r="I5" s="49">
        <f t="shared" ca="1" si="3"/>
        <v>0</v>
      </c>
      <c r="J5" s="49">
        <f t="shared" ca="1" si="3"/>
        <v>0</v>
      </c>
      <c r="K5" s="49">
        <f t="shared" ca="1" si="3"/>
        <v>0</v>
      </c>
      <c r="L5" s="49">
        <f t="shared" ca="1" si="3"/>
        <v>0</v>
      </c>
      <c r="M5" s="49">
        <f t="shared" ca="1" si="3"/>
        <v>0</v>
      </c>
      <c r="N5" s="49">
        <f t="shared" ca="1" si="3"/>
        <v>0</v>
      </c>
      <c r="O5" s="49">
        <f t="shared" ca="1" si="3"/>
        <v>0</v>
      </c>
      <c r="P5" s="49">
        <f t="shared" ca="1" si="3"/>
        <v>0</v>
      </c>
      <c r="Q5" s="49">
        <f t="shared" ca="1" si="3"/>
        <v>0</v>
      </c>
      <c r="R5" s="49">
        <f t="shared" ca="1" si="3"/>
        <v>0</v>
      </c>
      <c r="S5" s="49">
        <f t="shared" ca="1" si="3"/>
        <v>0</v>
      </c>
      <c r="T5" s="49">
        <f t="shared" ca="1" si="3"/>
        <v>0</v>
      </c>
      <c r="U5" s="49">
        <f t="shared" ca="1" si="3"/>
        <v>0</v>
      </c>
      <c r="V5" s="49">
        <f t="shared" ca="1" si="3"/>
        <v>0</v>
      </c>
      <c r="W5" s="49">
        <f t="shared" ca="1" si="3"/>
        <v>0</v>
      </c>
      <c r="X5" s="49">
        <f t="shared" ca="1" si="3"/>
        <v>0</v>
      </c>
      <c r="Y5" s="49">
        <f t="shared" ca="1" si="3"/>
        <v>0</v>
      </c>
      <c r="Z5" s="49">
        <f t="shared" ca="1" si="3"/>
        <v>0</v>
      </c>
      <c r="AA5" s="49">
        <f t="shared" ca="1" si="3"/>
        <v>0</v>
      </c>
      <c r="AB5" s="49">
        <f t="shared" ca="1" si="3"/>
        <v>0</v>
      </c>
      <c r="AC5" s="49">
        <f t="shared" ca="1" si="3"/>
        <v>0</v>
      </c>
      <c r="AD5" s="49">
        <f t="shared" ca="1" si="3"/>
        <v>0</v>
      </c>
      <c r="AE5" s="49">
        <f t="shared" ca="1" si="3"/>
        <v>0</v>
      </c>
      <c r="AF5" s="49">
        <f t="shared" ca="1" si="3"/>
        <v>0</v>
      </c>
      <c r="AG5" s="49">
        <f t="shared" ca="1" si="3"/>
        <v>0</v>
      </c>
      <c r="AH5" s="49">
        <f t="shared" ca="1" si="3"/>
        <v>0</v>
      </c>
      <c r="AI5" s="49">
        <f t="shared" ca="1" si="3"/>
        <v>0</v>
      </c>
      <c r="AJ5" s="49">
        <f t="shared" ca="1" si="3"/>
        <v>0</v>
      </c>
      <c r="AK5" s="49">
        <f t="shared" ca="1" si="3"/>
        <v>0</v>
      </c>
      <c r="AL5" s="49">
        <f t="shared" ca="1" si="3"/>
        <v>0</v>
      </c>
      <c r="AM5" s="49">
        <f t="shared" ca="1" si="3"/>
        <v>0</v>
      </c>
      <c r="AN5" s="49">
        <f t="shared" ca="1" si="3"/>
        <v>0</v>
      </c>
      <c r="AO5" s="49">
        <f t="shared" ca="1" si="3"/>
        <v>0</v>
      </c>
      <c r="AP5" s="49">
        <f t="shared" ca="1" si="3"/>
        <v>0</v>
      </c>
      <c r="AQ5" s="49">
        <f t="shared" ca="1" si="3"/>
        <v>0</v>
      </c>
      <c r="AR5" s="49">
        <f t="shared" ca="1" si="3"/>
        <v>0</v>
      </c>
      <c r="AS5" s="49">
        <f t="shared" ca="1" si="3"/>
        <v>0</v>
      </c>
      <c r="AT5" s="49">
        <f t="shared" ca="1" si="3"/>
        <v>0</v>
      </c>
      <c r="AU5" s="49">
        <f t="shared" ca="1" si="3"/>
        <v>0</v>
      </c>
      <c r="AV5" s="49">
        <f t="shared" ca="1" si="3"/>
        <v>0</v>
      </c>
      <c r="AW5" s="49">
        <f t="shared" ca="1" si="3"/>
        <v>0</v>
      </c>
      <c r="AX5" s="49">
        <f t="shared" ca="1" si="3"/>
        <v>0</v>
      </c>
      <c r="AY5" s="49">
        <f t="shared" ca="1" si="3"/>
        <v>0</v>
      </c>
      <c r="AZ5" s="50">
        <f t="shared" ca="1" si="3"/>
        <v>0</v>
      </c>
      <c r="BB5" t="s">
        <v>63</v>
      </c>
      <c r="BC5" t="s">
        <v>26</v>
      </c>
      <c r="BD5" t="s">
        <v>64</v>
      </c>
    </row>
    <row r="6" spans="1:56">
      <c r="A6" s="55" t="s">
        <v>31</v>
      </c>
      <c r="B6">
        <v>4</v>
      </c>
      <c r="C6" s="48">
        <f>Spieltage!P312</f>
        <v>0</v>
      </c>
      <c r="D6" s="49">
        <f t="shared" ca="1" si="4"/>
        <v>0</v>
      </c>
      <c r="E6" s="49">
        <f t="shared" ca="1" si="3"/>
        <v>0</v>
      </c>
      <c r="F6" s="49">
        <f t="shared" ca="1" si="3"/>
        <v>0</v>
      </c>
      <c r="G6" s="49">
        <f t="shared" ca="1" si="3"/>
        <v>0</v>
      </c>
      <c r="H6" s="49">
        <f t="shared" ca="1" si="3"/>
        <v>0</v>
      </c>
      <c r="I6" s="49">
        <f t="shared" ca="1" si="3"/>
        <v>0</v>
      </c>
      <c r="J6" s="49">
        <f t="shared" ca="1" si="3"/>
        <v>0</v>
      </c>
      <c r="K6" s="49">
        <f t="shared" ca="1" si="3"/>
        <v>0</v>
      </c>
      <c r="L6" s="49">
        <f t="shared" ca="1" si="3"/>
        <v>0</v>
      </c>
      <c r="M6" s="49">
        <f t="shared" ca="1" si="3"/>
        <v>0</v>
      </c>
      <c r="N6" s="49">
        <f t="shared" ca="1" si="3"/>
        <v>0</v>
      </c>
      <c r="O6" s="49">
        <f t="shared" ca="1" si="3"/>
        <v>0</v>
      </c>
      <c r="P6" s="49">
        <f t="shared" ca="1" si="3"/>
        <v>0</v>
      </c>
      <c r="Q6" s="49">
        <f t="shared" ca="1" si="3"/>
        <v>0</v>
      </c>
      <c r="R6" s="49">
        <f t="shared" ca="1" si="3"/>
        <v>0</v>
      </c>
      <c r="S6" s="49">
        <f t="shared" ca="1" si="3"/>
        <v>0</v>
      </c>
      <c r="T6" s="49">
        <f t="shared" ca="1" si="3"/>
        <v>0</v>
      </c>
      <c r="U6" s="49">
        <f t="shared" ca="1" si="3"/>
        <v>0</v>
      </c>
      <c r="V6" s="49">
        <f t="shared" ca="1" si="3"/>
        <v>0</v>
      </c>
      <c r="W6" s="49">
        <f t="shared" ca="1" si="3"/>
        <v>0</v>
      </c>
      <c r="X6" s="49">
        <f t="shared" ca="1" si="3"/>
        <v>0</v>
      </c>
      <c r="Y6" s="49">
        <f t="shared" ca="1" si="3"/>
        <v>0</v>
      </c>
      <c r="Z6" s="49">
        <f t="shared" ca="1" si="3"/>
        <v>0</v>
      </c>
      <c r="AA6" s="49">
        <f t="shared" ca="1" si="3"/>
        <v>0</v>
      </c>
      <c r="AB6" s="49">
        <f t="shared" ca="1" si="3"/>
        <v>0</v>
      </c>
      <c r="AC6" s="49">
        <f t="shared" ca="1" si="3"/>
        <v>0</v>
      </c>
      <c r="AD6" s="49">
        <f t="shared" ca="1" si="3"/>
        <v>0</v>
      </c>
      <c r="AE6" s="49">
        <f t="shared" ca="1" si="3"/>
        <v>0</v>
      </c>
      <c r="AF6" s="49">
        <f t="shared" ca="1" si="3"/>
        <v>0</v>
      </c>
      <c r="AG6" s="49">
        <f t="shared" ca="1" si="3"/>
        <v>0</v>
      </c>
      <c r="AH6" s="49">
        <f t="shared" ca="1" si="3"/>
        <v>0</v>
      </c>
      <c r="AI6" s="49">
        <f t="shared" ca="1" si="3"/>
        <v>0</v>
      </c>
      <c r="AJ6" s="49">
        <f t="shared" ca="1" si="3"/>
        <v>0</v>
      </c>
      <c r="AK6" s="49">
        <f t="shared" ca="1" si="3"/>
        <v>0</v>
      </c>
      <c r="AL6" s="49">
        <f t="shared" ca="1" si="3"/>
        <v>0</v>
      </c>
      <c r="AM6" s="49">
        <f t="shared" ca="1" si="3"/>
        <v>0</v>
      </c>
      <c r="AN6" s="49">
        <f t="shared" ca="1" si="3"/>
        <v>0</v>
      </c>
      <c r="AO6" s="49">
        <f t="shared" ca="1" si="3"/>
        <v>0</v>
      </c>
      <c r="AP6" s="49">
        <f t="shared" ca="1" si="3"/>
        <v>0</v>
      </c>
      <c r="AQ6" s="49">
        <f t="shared" ca="1" si="3"/>
        <v>0</v>
      </c>
      <c r="AR6" s="49">
        <f t="shared" ca="1" si="3"/>
        <v>0</v>
      </c>
      <c r="AS6" s="49">
        <f t="shared" ca="1" si="3"/>
        <v>0</v>
      </c>
      <c r="AT6" s="49">
        <f t="shared" ca="1" si="3"/>
        <v>0</v>
      </c>
      <c r="AU6" s="49">
        <f t="shared" ca="1" si="3"/>
        <v>0</v>
      </c>
      <c r="AV6" s="49">
        <f t="shared" ca="1" si="3"/>
        <v>0</v>
      </c>
      <c r="AW6" s="49">
        <f t="shared" ca="1" si="3"/>
        <v>0</v>
      </c>
      <c r="AX6" s="49">
        <f t="shared" ca="1" si="3"/>
        <v>0</v>
      </c>
      <c r="AY6" s="49">
        <f t="shared" ca="1" si="3"/>
        <v>0</v>
      </c>
      <c r="AZ6" s="50">
        <f t="shared" ca="1" si="3"/>
        <v>0</v>
      </c>
      <c r="BA6">
        <v>1</v>
      </c>
      <c r="BB6">
        <f ca="1">INDIRECT(ADDRESS(COLUMN()-12,COLUMN()-51+$BA$5))</f>
        <v>50</v>
      </c>
      <c r="BC6" t="str">
        <f ca="1">INDIRECT(ADDRESS(COLUMN()-15,COLUMN()-52+$BA5))</f>
        <v>Helge</v>
      </c>
      <c r="BD6">
        <f ca="1">INDIRECT(ADDRESS(COLUMN()-17,COLUMN()-53+$BA5))</f>
        <v>0</v>
      </c>
    </row>
    <row r="7" spans="1:56">
      <c r="A7" s="55" t="s">
        <v>32</v>
      </c>
      <c r="B7">
        <v>5</v>
      </c>
      <c r="C7" s="48">
        <f>Spieltage!P313</f>
        <v>0</v>
      </c>
      <c r="D7" s="49">
        <f t="shared" ca="1" si="4"/>
        <v>0</v>
      </c>
      <c r="E7" s="49">
        <f t="shared" ca="1" si="3"/>
        <v>0</v>
      </c>
      <c r="F7" s="49">
        <f t="shared" ca="1" si="3"/>
        <v>0</v>
      </c>
      <c r="G7" s="49">
        <f t="shared" ca="1" si="3"/>
        <v>0</v>
      </c>
      <c r="H7" s="49">
        <f t="shared" ca="1" si="3"/>
        <v>0</v>
      </c>
      <c r="I7" s="49">
        <f t="shared" ca="1" si="3"/>
        <v>0</v>
      </c>
      <c r="J7" s="49">
        <f t="shared" ca="1" si="3"/>
        <v>0</v>
      </c>
      <c r="K7" s="49">
        <f t="shared" ca="1" si="3"/>
        <v>0</v>
      </c>
      <c r="L7" s="49">
        <f t="shared" ca="1" si="3"/>
        <v>0</v>
      </c>
      <c r="M7" s="49">
        <f t="shared" ca="1" si="3"/>
        <v>0</v>
      </c>
      <c r="N7" s="49">
        <f t="shared" ca="1" si="3"/>
        <v>0</v>
      </c>
      <c r="O7" s="49">
        <f t="shared" ca="1" si="3"/>
        <v>0</v>
      </c>
      <c r="P7" s="49">
        <f t="shared" ca="1" si="3"/>
        <v>0</v>
      </c>
      <c r="Q7" s="49">
        <f t="shared" ca="1" si="3"/>
        <v>0</v>
      </c>
      <c r="R7" s="49">
        <f t="shared" ca="1" si="3"/>
        <v>0</v>
      </c>
      <c r="S7" s="49">
        <f t="shared" ca="1" si="3"/>
        <v>0</v>
      </c>
      <c r="T7" s="49">
        <f t="shared" ca="1" si="3"/>
        <v>0</v>
      </c>
      <c r="U7" s="49">
        <f t="shared" ca="1" si="3"/>
        <v>0</v>
      </c>
      <c r="V7" s="49">
        <f t="shared" ca="1" si="3"/>
        <v>0</v>
      </c>
      <c r="W7" s="49">
        <f t="shared" ca="1" si="3"/>
        <v>0</v>
      </c>
      <c r="X7" s="49">
        <f t="shared" ca="1" si="3"/>
        <v>0</v>
      </c>
      <c r="Y7" s="49">
        <f t="shared" ca="1" si="3"/>
        <v>0</v>
      </c>
      <c r="Z7" s="49">
        <f t="shared" ca="1" si="3"/>
        <v>0</v>
      </c>
      <c r="AA7" s="49">
        <f t="shared" ca="1" si="3"/>
        <v>0</v>
      </c>
      <c r="AB7" s="49">
        <f t="shared" ca="1" si="3"/>
        <v>0</v>
      </c>
      <c r="AC7" s="49">
        <f t="shared" ca="1" si="3"/>
        <v>0</v>
      </c>
      <c r="AD7" s="49">
        <f t="shared" ca="1" si="3"/>
        <v>0</v>
      </c>
      <c r="AE7" s="49">
        <f t="shared" ca="1" si="3"/>
        <v>0</v>
      </c>
      <c r="AF7" s="49">
        <f t="shared" ca="1" si="3"/>
        <v>0</v>
      </c>
      <c r="AG7" s="49">
        <f t="shared" ca="1" si="3"/>
        <v>0</v>
      </c>
      <c r="AH7" s="49">
        <f t="shared" ca="1" si="3"/>
        <v>0</v>
      </c>
      <c r="AI7" s="49">
        <f t="shared" ca="1" si="3"/>
        <v>0</v>
      </c>
      <c r="AJ7" s="49">
        <f t="shared" ca="1" si="3"/>
        <v>0</v>
      </c>
      <c r="AK7" s="49">
        <f t="shared" ca="1" si="3"/>
        <v>0</v>
      </c>
      <c r="AL7" s="49">
        <f t="shared" ca="1" si="3"/>
        <v>0</v>
      </c>
      <c r="AM7" s="49">
        <f t="shared" ca="1" si="3"/>
        <v>0</v>
      </c>
      <c r="AN7" s="49">
        <f t="shared" ca="1" si="3"/>
        <v>0</v>
      </c>
      <c r="AO7" s="49">
        <f t="shared" ca="1" si="3"/>
        <v>0</v>
      </c>
      <c r="AP7" s="49">
        <f t="shared" ca="1" si="3"/>
        <v>0</v>
      </c>
      <c r="AQ7" s="49">
        <f t="shared" ca="1" si="3"/>
        <v>0</v>
      </c>
      <c r="AR7" s="49">
        <f t="shared" ca="1" si="3"/>
        <v>0</v>
      </c>
      <c r="AS7" s="49">
        <f t="shared" ca="1" si="3"/>
        <v>0</v>
      </c>
      <c r="AT7" s="49">
        <f t="shared" ca="1" si="3"/>
        <v>0</v>
      </c>
      <c r="AU7" s="49">
        <f t="shared" ca="1" si="3"/>
        <v>0</v>
      </c>
      <c r="AV7" s="49">
        <f t="shared" ca="1" si="3"/>
        <v>0</v>
      </c>
      <c r="AW7" s="49">
        <f t="shared" ca="1" si="3"/>
        <v>0</v>
      </c>
      <c r="AX7" s="49">
        <f t="shared" ca="1" si="3"/>
        <v>0</v>
      </c>
      <c r="AY7" s="49">
        <f t="shared" ca="1" si="3"/>
        <v>0</v>
      </c>
      <c r="AZ7" s="50">
        <f t="shared" ca="1" si="3"/>
        <v>0</v>
      </c>
      <c r="BA7">
        <v>2</v>
      </c>
      <c r="BB7">
        <f t="shared" ref="BB7:BB38" ca="1" si="5">INDIRECT(ADDRESS(COLUMN()-12,COLUMN()-51+BA6))</f>
        <v>12</v>
      </c>
      <c r="BC7" t="str">
        <f t="shared" ref="BC7:BC55" ca="1" si="6">INDIRECT(ADDRESS(COLUMN()-15,COLUMN()-52+$BA6))</f>
        <v>Armani</v>
      </c>
      <c r="BD7">
        <f t="shared" ref="BD7:BD55" ca="1" si="7">INDIRECT(ADDRESS(COLUMN()-17,COLUMN()-53+$BA6))</f>
        <v>7000</v>
      </c>
    </row>
    <row r="8" spans="1:56">
      <c r="A8" s="55" t="s">
        <v>33</v>
      </c>
      <c r="B8">
        <v>6</v>
      </c>
      <c r="C8" s="48">
        <f>Spieltage!P314</f>
        <v>0</v>
      </c>
      <c r="D8" s="49">
        <f t="shared" ca="1" si="4"/>
        <v>0</v>
      </c>
      <c r="E8" s="49">
        <f t="shared" ca="1" si="3"/>
        <v>0</v>
      </c>
      <c r="F8" s="49">
        <f t="shared" ca="1" si="3"/>
        <v>0</v>
      </c>
      <c r="G8" s="49">
        <f t="shared" ca="1" si="3"/>
        <v>0</v>
      </c>
      <c r="H8" s="49">
        <f t="shared" ca="1" si="3"/>
        <v>0</v>
      </c>
      <c r="I8" s="49">
        <f t="shared" ca="1" si="3"/>
        <v>0</v>
      </c>
      <c r="J8" s="49">
        <f t="shared" ca="1" si="3"/>
        <v>0</v>
      </c>
      <c r="K8" s="49">
        <f t="shared" ca="1" si="3"/>
        <v>0</v>
      </c>
      <c r="L8" s="49">
        <f t="shared" ca="1" si="3"/>
        <v>0</v>
      </c>
      <c r="M8" s="49">
        <f t="shared" ca="1" si="3"/>
        <v>0</v>
      </c>
      <c r="N8" s="49">
        <f t="shared" ca="1" si="3"/>
        <v>0</v>
      </c>
      <c r="O8" s="49">
        <f t="shared" ca="1" si="3"/>
        <v>0</v>
      </c>
      <c r="P8" s="49">
        <f t="shared" ca="1" si="3"/>
        <v>0</v>
      </c>
      <c r="Q8" s="49">
        <f t="shared" ca="1" si="3"/>
        <v>0</v>
      </c>
      <c r="R8" s="49">
        <f t="shared" ca="1" si="3"/>
        <v>0</v>
      </c>
      <c r="S8" s="49">
        <f t="shared" ca="1" si="3"/>
        <v>0</v>
      </c>
      <c r="T8" s="49">
        <f t="shared" ref="T8:T36" ca="1" si="8">INDIRECT(CONCATENATE("Spieltage!",ADDRESS(309+$B7,T$1)))</f>
        <v>0</v>
      </c>
      <c r="U8" s="49">
        <f t="shared" ref="U8:U36" ca="1" si="9">INDIRECT(CONCATENATE("Spieltage!",ADDRESS(309+$B7,U$1)))</f>
        <v>0</v>
      </c>
      <c r="V8" s="49">
        <f t="shared" ref="V8:V36" ca="1" si="10">INDIRECT(CONCATENATE("Spieltage!",ADDRESS(309+$B7,V$1)))</f>
        <v>0</v>
      </c>
      <c r="W8" s="49">
        <f t="shared" ref="W8:W36" ca="1" si="11">INDIRECT(CONCATENATE("Spieltage!",ADDRESS(309+$B7,W$1)))</f>
        <v>0</v>
      </c>
      <c r="X8" s="49">
        <f t="shared" ref="X8:X36" ca="1" si="12">INDIRECT(CONCATENATE("Spieltage!",ADDRESS(309+$B7,X$1)))</f>
        <v>0</v>
      </c>
      <c r="Y8" s="49">
        <f t="shared" ref="Y8:Y36" ca="1" si="13">INDIRECT(CONCATENATE("Spieltage!",ADDRESS(309+$B7,Y$1)))</f>
        <v>0</v>
      </c>
      <c r="Z8" s="49">
        <f t="shared" ref="Z8:Z36" ca="1" si="14">INDIRECT(CONCATENATE("Spieltage!",ADDRESS(309+$B7,Z$1)))</f>
        <v>0</v>
      </c>
      <c r="AA8" s="49">
        <f t="shared" ref="AA8:AA36" ca="1" si="15">INDIRECT(CONCATENATE("Spieltage!",ADDRESS(309+$B7,AA$1)))</f>
        <v>0</v>
      </c>
      <c r="AB8" s="49">
        <f t="shared" ref="AB8:AB36" ca="1" si="16">INDIRECT(CONCATENATE("Spieltage!",ADDRESS(309+$B7,AB$1)))</f>
        <v>0</v>
      </c>
      <c r="AC8" s="49">
        <f t="shared" ref="AC8:AC36" ca="1" si="17">INDIRECT(CONCATENATE("Spieltage!",ADDRESS(309+$B7,AC$1)))</f>
        <v>0</v>
      </c>
      <c r="AD8" s="49">
        <f t="shared" ref="AD8:AD36" ca="1" si="18">INDIRECT(CONCATENATE("Spieltage!",ADDRESS(309+$B7,AD$1)))</f>
        <v>0</v>
      </c>
      <c r="AE8" s="49">
        <f t="shared" ref="AE8:AE36" ca="1" si="19">INDIRECT(CONCATENATE("Spieltage!",ADDRESS(309+$B7,AE$1)))</f>
        <v>0</v>
      </c>
      <c r="AF8" s="49">
        <f t="shared" ref="AF8:AF36" ca="1" si="20">INDIRECT(CONCATENATE("Spieltage!",ADDRESS(309+$B7,AF$1)))</f>
        <v>0</v>
      </c>
      <c r="AG8" s="49">
        <f t="shared" ref="AG8:AG36" ca="1" si="21">INDIRECT(CONCATENATE("Spieltage!",ADDRESS(309+$B7,AG$1)))</f>
        <v>0</v>
      </c>
      <c r="AH8" s="49">
        <f t="shared" ref="AH8:AH36" ca="1" si="22">INDIRECT(CONCATENATE("Spieltage!",ADDRESS(309+$B7,AH$1)))</f>
        <v>0</v>
      </c>
      <c r="AI8" s="49">
        <f t="shared" ref="AI8:AI36" ca="1" si="23">INDIRECT(CONCATENATE("Spieltage!",ADDRESS(309+$B7,AI$1)))</f>
        <v>0</v>
      </c>
      <c r="AJ8" s="49">
        <f t="shared" ref="AJ8:AJ36" ca="1" si="24">INDIRECT(CONCATENATE("Spieltage!",ADDRESS(309+$B7,AJ$1)))</f>
        <v>0</v>
      </c>
      <c r="AK8" s="49">
        <f t="shared" ref="AK8:AK36" ca="1" si="25">INDIRECT(CONCATENATE("Spieltage!",ADDRESS(309+$B7,AK$1)))</f>
        <v>0</v>
      </c>
      <c r="AL8" s="49">
        <f t="shared" ref="AL8:AL36" ca="1" si="26">INDIRECT(CONCATENATE("Spieltage!",ADDRESS(309+$B7,AL$1)))</f>
        <v>0</v>
      </c>
      <c r="AM8" s="49">
        <f t="shared" ref="AM8:AM36" ca="1" si="27">INDIRECT(CONCATENATE("Spieltage!",ADDRESS(309+$B7,AM$1)))</f>
        <v>0</v>
      </c>
      <c r="AN8" s="49">
        <f t="shared" ref="AN8:AN36" ca="1" si="28">INDIRECT(CONCATENATE("Spieltage!",ADDRESS(309+$B7,AN$1)))</f>
        <v>0</v>
      </c>
      <c r="AO8" s="49">
        <f t="shared" ref="AO8:AO36" ca="1" si="29">INDIRECT(CONCATENATE("Spieltage!",ADDRESS(309+$B7,AO$1)))</f>
        <v>0</v>
      </c>
      <c r="AP8" s="49">
        <f t="shared" ref="AP8:AP36" ca="1" si="30">INDIRECT(CONCATENATE("Spieltage!",ADDRESS(309+$B7,AP$1)))</f>
        <v>0</v>
      </c>
      <c r="AQ8" s="49">
        <f t="shared" ref="AQ8:AQ36" ca="1" si="31">INDIRECT(CONCATENATE("Spieltage!",ADDRESS(309+$B7,AQ$1)))</f>
        <v>0</v>
      </c>
      <c r="AR8" s="49">
        <f t="shared" ref="AR8:AR36" ca="1" si="32">INDIRECT(CONCATENATE("Spieltage!",ADDRESS(309+$B7,AR$1)))</f>
        <v>0</v>
      </c>
      <c r="AS8" s="49">
        <f t="shared" ref="AS8:AS36" ca="1" si="33">INDIRECT(CONCATENATE("Spieltage!",ADDRESS(309+$B7,AS$1)))</f>
        <v>0</v>
      </c>
      <c r="AT8" s="49">
        <f t="shared" ref="AT8:AT36" ca="1" si="34">INDIRECT(CONCATENATE("Spieltage!",ADDRESS(309+$B7,AT$1)))</f>
        <v>0</v>
      </c>
      <c r="AU8" s="49">
        <f t="shared" ref="AU8:AU36" ca="1" si="35">INDIRECT(CONCATENATE("Spieltage!",ADDRESS(309+$B7,AU$1)))</f>
        <v>0</v>
      </c>
      <c r="AV8" s="49">
        <f t="shared" ref="AV8:AV36" ca="1" si="36">INDIRECT(CONCATENATE("Spieltage!",ADDRESS(309+$B7,AV$1)))</f>
        <v>0</v>
      </c>
      <c r="AW8" s="49">
        <f t="shared" ref="AW8:AW36" ca="1" si="37">INDIRECT(CONCATENATE("Spieltage!",ADDRESS(309+$B7,AW$1)))</f>
        <v>0</v>
      </c>
      <c r="AX8" s="49">
        <f t="shared" ref="AX8:AX36" ca="1" si="38">INDIRECT(CONCATENATE("Spieltage!",ADDRESS(309+$B7,AX$1)))</f>
        <v>0</v>
      </c>
      <c r="AY8" s="49">
        <f t="shared" ref="AY8:AY36" ca="1" si="39">INDIRECT(CONCATENATE("Spieltage!",ADDRESS(309+$B7,AY$1)))</f>
        <v>0</v>
      </c>
      <c r="AZ8" s="50">
        <f t="shared" ref="AZ8:AZ36" ca="1" si="40">INDIRECT(CONCATENATE("Spieltage!",ADDRESS(309+$B7,AZ$1)))</f>
        <v>0</v>
      </c>
      <c r="BA8">
        <v>3</v>
      </c>
      <c r="BB8">
        <f t="shared" ca="1" si="5"/>
        <v>25</v>
      </c>
      <c r="BC8" t="str">
        <f t="shared" ca="1" si="6"/>
        <v>Ehlu</v>
      </c>
      <c r="BD8">
        <f t="shared" ca="1" si="7"/>
        <v>5000</v>
      </c>
    </row>
    <row r="9" spans="1:56">
      <c r="A9" s="55" t="s">
        <v>34</v>
      </c>
      <c r="B9">
        <v>7</v>
      </c>
      <c r="C9" s="48">
        <f>Spieltage!P315</f>
        <v>0</v>
      </c>
      <c r="D9" s="49">
        <f t="shared" ca="1" si="4"/>
        <v>0</v>
      </c>
      <c r="E9" s="49">
        <f t="shared" ref="E9:E36" ca="1" si="41">INDIRECT(CONCATENATE("Spieltage!",ADDRESS(309+$B8,E$1)))</f>
        <v>0</v>
      </c>
      <c r="F9" s="49">
        <f t="shared" ref="F9:F36" ca="1" si="42">INDIRECT(CONCATENATE("Spieltage!",ADDRESS(309+$B8,F$1)))</f>
        <v>0</v>
      </c>
      <c r="G9" s="49">
        <f t="shared" ref="G9:G36" ca="1" si="43">INDIRECT(CONCATENATE("Spieltage!",ADDRESS(309+$B8,G$1)))</f>
        <v>0</v>
      </c>
      <c r="H9" s="49">
        <f t="shared" ref="H9:H36" ca="1" si="44">INDIRECT(CONCATENATE("Spieltage!",ADDRESS(309+$B8,H$1)))</f>
        <v>0</v>
      </c>
      <c r="I9" s="49">
        <f t="shared" ref="I9:I36" ca="1" si="45">INDIRECT(CONCATENATE("Spieltage!",ADDRESS(309+$B8,I$1)))</f>
        <v>0</v>
      </c>
      <c r="J9" s="49">
        <f t="shared" ref="J9:J36" ca="1" si="46">INDIRECT(CONCATENATE("Spieltage!",ADDRESS(309+$B8,J$1)))</f>
        <v>0</v>
      </c>
      <c r="K9" s="49">
        <f t="shared" ref="K9:K36" ca="1" si="47">INDIRECT(CONCATENATE("Spieltage!",ADDRESS(309+$B8,K$1)))</f>
        <v>0</v>
      </c>
      <c r="L9" s="49">
        <f t="shared" ref="L9:L36" ca="1" si="48">INDIRECT(CONCATENATE("Spieltage!",ADDRESS(309+$B8,L$1)))</f>
        <v>0</v>
      </c>
      <c r="M9" s="49">
        <f t="shared" ref="M9:M36" ca="1" si="49">INDIRECT(CONCATENATE("Spieltage!",ADDRESS(309+$B8,M$1)))</f>
        <v>0</v>
      </c>
      <c r="N9" s="49">
        <f t="shared" ref="N9:N36" ca="1" si="50">INDIRECT(CONCATENATE("Spieltage!",ADDRESS(309+$B8,N$1)))</f>
        <v>0</v>
      </c>
      <c r="O9" s="49">
        <f t="shared" ref="O9:O36" ca="1" si="51">INDIRECT(CONCATENATE("Spieltage!",ADDRESS(309+$B8,O$1)))</f>
        <v>0</v>
      </c>
      <c r="P9" s="49">
        <f t="shared" ref="P9:P36" ca="1" si="52">INDIRECT(CONCATENATE("Spieltage!",ADDRESS(309+$B8,P$1)))</f>
        <v>0</v>
      </c>
      <c r="Q9" s="49">
        <f t="shared" ref="Q9:Q36" ca="1" si="53">INDIRECT(CONCATENATE("Spieltage!",ADDRESS(309+$B8,Q$1)))</f>
        <v>0</v>
      </c>
      <c r="R9" s="49">
        <f t="shared" ref="R9:R36" ca="1" si="54">INDIRECT(CONCATENATE("Spieltage!",ADDRESS(309+$B8,R$1)))</f>
        <v>0</v>
      </c>
      <c r="S9" s="49">
        <f t="shared" ref="S9:S36" ca="1" si="55">INDIRECT(CONCATENATE("Spieltage!",ADDRESS(309+$B8,S$1)))</f>
        <v>0</v>
      </c>
      <c r="T9" s="49">
        <f t="shared" ca="1" si="8"/>
        <v>0</v>
      </c>
      <c r="U9" s="49">
        <f t="shared" ca="1" si="9"/>
        <v>0</v>
      </c>
      <c r="V9" s="49">
        <f t="shared" ca="1" si="10"/>
        <v>0</v>
      </c>
      <c r="W9" s="49">
        <f t="shared" ca="1" si="11"/>
        <v>0</v>
      </c>
      <c r="X9" s="49">
        <f t="shared" ca="1" si="12"/>
        <v>0</v>
      </c>
      <c r="Y9" s="49">
        <f t="shared" ca="1" si="13"/>
        <v>0</v>
      </c>
      <c r="Z9" s="49">
        <f t="shared" ca="1" si="14"/>
        <v>0</v>
      </c>
      <c r="AA9" s="49">
        <f t="shared" ca="1" si="15"/>
        <v>0</v>
      </c>
      <c r="AB9" s="49">
        <f t="shared" ca="1" si="16"/>
        <v>0</v>
      </c>
      <c r="AC9" s="49">
        <f t="shared" ca="1" si="17"/>
        <v>0</v>
      </c>
      <c r="AD9" s="49">
        <f t="shared" ca="1" si="18"/>
        <v>0</v>
      </c>
      <c r="AE9" s="49">
        <f t="shared" ca="1" si="19"/>
        <v>0</v>
      </c>
      <c r="AF9" s="49">
        <f t="shared" ca="1" si="20"/>
        <v>0</v>
      </c>
      <c r="AG9" s="49">
        <f t="shared" ca="1" si="21"/>
        <v>0</v>
      </c>
      <c r="AH9" s="49">
        <f t="shared" ca="1" si="22"/>
        <v>0</v>
      </c>
      <c r="AI9" s="49">
        <f t="shared" ca="1" si="23"/>
        <v>0</v>
      </c>
      <c r="AJ9" s="49">
        <f t="shared" ca="1" si="24"/>
        <v>0</v>
      </c>
      <c r="AK9" s="49">
        <f t="shared" ca="1" si="25"/>
        <v>0</v>
      </c>
      <c r="AL9" s="49">
        <f t="shared" ca="1" si="26"/>
        <v>0</v>
      </c>
      <c r="AM9" s="49">
        <f t="shared" ca="1" si="27"/>
        <v>0</v>
      </c>
      <c r="AN9" s="49">
        <f t="shared" ca="1" si="28"/>
        <v>0</v>
      </c>
      <c r="AO9" s="49">
        <f t="shared" ca="1" si="29"/>
        <v>0</v>
      </c>
      <c r="AP9" s="49">
        <f t="shared" ca="1" si="30"/>
        <v>0</v>
      </c>
      <c r="AQ9" s="49">
        <f t="shared" ca="1" si="31"/>
        <v>0</v>
      </c>
      <c r="AR9" s="49">
        <f t="shared" ca="1" si="32"/>
        <v>0</v>
      </c>
      <c r="AS9" s="49">
        <f t="shared" ca="1" si="33"/>
        <v>0</v>
      </c>
      <c r="AT9" s="49">
        <f t="shared" ca="1" si="34"/>
        <v>0</v>
      </c>
      <c r="AU9" s="49">
        <f t="shared" ca="1" si="35"/>
        <v>0</v>
      </c>
      <c r="AV9" s="49">
        <f t="shared" ca="1" si="36"/>
        <v>0</v>
      </c>
      <c r="AW9" s="49">
        <f t="shared" ca="1" si="37"/>
        <v>0</v>
      </c>
      <c r="AX9" s="49">
        <f t="shared" ca="1" si="38"/>
        <v>0</v>
      </c>
      <c r="AY9" s="49">
        <f t="shared" ca="1" si="39"/>
        <v>0</v>
      </c>
      <c r="AZ9" s="50">
        <f t="shared" ca="1" si="40"/>
        <v>0</v>
      </c>
      <c r="BA9">
        <v>4</v>
      </c>
      <c r="BB9">
        <f t="shared" ca="1" si="5"/>
        <v>22</v>
      </c>
      <c r="BC9" t="str">
        <f t="shared" ca="1" si="6"/>
        <v>Christoph</v>
      </c>
      <c r="BD9">
        <f t="shared" ca="1" si="7"/>
        <v>6000</v>
      </c>
    </row>
    <row r="10" spans="1:56">
      <c r="A10" s="55" t="s">
        <v>35</v>
      </c>
      <c r="B10">
        <v>8</v>
      </c>
      <c r="C10" s="48">
        <f>Spieltage!P316</f>
        <v>0</v>
      </c>
      <c r="D10" s="49">
        <f t="shared" ca="1" si="4"/>
        <v>0</v>
      </c>
      <c r="E10" s="49">
        <f t="shared" ca="1" si="41"/>
        <v>0</v>
      </c>
      <c r="F10" s="49">
        <f t="shared" ca="1" si="42"/>
        <v>0</v>
      </c>
      <c r="G10" s="49">
        <f t="shared" ca="1" si="43"/>
        <v>0</v>
      </c>
      <c r="H10" s="49">
        <f t="shared" ca="1" si="44"/>
        <v>0</v>
      </c>
      <c r="I10" s="49">
        <f t="shared" ca="1" si="45"/>
        <v>0</v>
      </c>
      <c r="J10" s="49">
        <f t="shared" ca="1" si="46"/>
        <v>0</v>
      </c>
      <c r="K10" s="49">
        <f t="shared" ca="1" si="47"/>
        <v>0</v>
      </c>
      <c r="L10" s="49">
        <f t="shared" ca="1" si="48"/>
        <v>0</v>
      </c>
      <c r="M10" s="49">
        <f t="shared" ca="1" si="49"/>
        <v>0</v>
      </c>
      <c r="N10" s="49">
        <f t="shared" ca="1" si="50"/>
        <v>0</v>
      </c>
      <c r="O10" s="49">
        <f t="shared" ca="1" si="51"/>
        <v>0</v>
      </c>
      <c r="P10" s="49">
        <f t="shared" ca="1" si="52"/>
        <v>0</v>
      </c>
      <c r="Q10" s="49">
        <f t="shared" ca="1" si="53"/>
        <v>0</v>
      </c>
      <c r="R10" s="49">
        <f t="shared" ca="1" si="54"/>
        <v>0</v>
      </c>
      <c r="S10" s="49">
        <f t="shared" ca="1" si="55"/>
        <v>0</v>
      </c>
      <c r="T10" s="49">
        <f t="shared" ca="1" si="8"/>
        <v>0</v>
      </c>
      <c r="U10" s="49">
        <f t="shared" ca="1" si="9"/>
        <v>0</v>
      </c>
      <c r="V10" s="49">
        <f t="shared" ca="1" si="10"/>
        <v>0</v>
      </c>
      <c r="W10" s="49">
        <f t="shared" ca="1" si="11"/>
        <v>0</v>
      </c>
      <c r="X10" s="49">
        <f t="shared" ca="1" si="12"/>
        <v>0</v>
      </c>
      <c r="Y10" s="49">
        <f t="shared" ca="1" si="13"/>
        <v>0</v>
      </c>
      <c r="Z10" s="49">
        <f t="shared" ca="1" si="14"/>
        <v>0</v>
      </c>
      <c r="AA10" s="49">
        <f t="shared" ca="1" si="15"/>
        <v>0</v>
      </c>
      <c r="AB10" s="49">
        <f t="shared" ca="1" si="16"/>
        <v>0</v>
      </c>
      <c r="AC10" s="49">
        <f t="shared" ca="1" si="17"/>
        <v>0</v>
      </c>
      <c r="AD10" s="49">
        <f t="shared" ca="1" si="18"/>
        <v>0</v>
      </c>
      <c r="AE10" s="49">
        <f t="shared" ca="1" si="19"/>
        <v>0</v>
      </c>
      <c r="AF10" s="49">
        <f t="shared" ca="1" si="20"/>
        <v>0</v>
      </c>
      <c r="AG10" s="49">
        <f t="shared" ca="1" si="21"/>
        <v>0</v>
      </c>
      <c r="AH10" s="49">
        <f t="shared" ca="1" si="22"/>
        <v>0</v>
      </c>
      <c r="AI10" s="49">
        <f t="shared" ca="1" si="23"/>
        <v>0</v>
      </c>
      <c r="AJ10" s="49">
        <f t="shared" ca="1" si="24"/>
        <v>0</v>
      </c>
      <c r="AK10" s="49">
        <f t="shared" ca="1" si="25"/>
        <v>0</v>
      </c>
      <c r="AL10" s="49">
        <f t="shared" ca="1" si="26"/>
        <v>0</v>
      </c>
      <c r="AM10" s="49">
        <f t="shared" ca="1" si="27"/>
        <v>0</v>
      </c>
      <c r="AN10" s="49">
        <f t="shared" ca="1" si="28"/>
        <v>0</v>
      </c>
      <c r="AO10" s="49">
        <f t="shared" ca="1" si="29"/>
        <v>0</v>
      </c>
      <c r="AP10" s="49">
        <f t="shared" ca="1" si="30"/>
        <v>0</v>
      </c>
      <c r="AQ10" s="49">
        <f t="shared" ca="1" si="31"/>
        <v>0</v>
      </c>
      <c r="AR10" s="49">
        <f t="shared" ca="1" si="32"/>
        <v>0</v>
      </c>
      <c r="AS10" s="49">
        <f t="shared" ca="1" si="33"/>
        <v>0</v>
      </c>
      <c r="AT10" s="49">
        <f t="shared" ca="1" si="34"/>
        <v>0</v>
      </c>
      <c r="AU10" s="49">
        <f t="shared" ca="1" si="35"/>
        <v>0</v>
      </c>
      <c r="AV10" s="49">
        <f t="shared" ca="1" si="36"/>
        <v>0</v>
      </c>
      <c r="AW10" s="49">
        <f t="shared" ca="1" si="37"/>
        <v>0</v>
      </c>
      <c r="AX10" s="49">
        <f t="shared" ca="1" si="38"/>
        <v>0</v>
      </c>
      <c r="AY10" s="49">
        <f t="shared" ca="1" si="39"/>
        <v>0</v>
      </c>
      <c r="AZ10" s="50">
        <f t="shared" ca="1" si="40"/>
        <v>0</v>
      </c>
      <c r="BA10">
        <v>5</v>
      </c>
      <c r="BB10">
        <f t="shared" ca="1" si="5"/>
        <v>21</v>
      </c>
      <c r="BC10" t="str">
        <f t="shared" ca="1" si="6"/>
        <v>Holger</v>
      </c>
      <c r="BD10">
        <f t="shared" ca="1" si="7"/>
        <v>6000</v>
      </c>
    </row>
    <row r="11" spans="1:56">
      <c r="A11" s="55" t="s">
        <v>36</v>
      </c>
      <c r="B11">
        <v>9</v>
      </c>
      <c r="C11" s="48">
        <f>Spieltage!P317</f>
        <v>0</v>
      </c>
      <c r="D11" s="49">
        <f t="shared" ca="1" si="4"/>
        <v>0</v>
      </c>
      <c r="E11" s="49">
        <f t="shared" ca="1" si="41"/>
        <v>0</v>
      </c>
      <c r="F11" s="49">
        <f t="shared" ca="1" si="42"/>
        <v>0</v>
      </c>
      <c r="G11" s="49">
        <f t="shared" ca="1" si="43"/>
        <v>0</v>
      </c>
      <c r="H11" s="49">
        <f t="shared" ca="1" si="44"/>
        <v>0</v>
      </c>
      <c r="I11" s="49">
        <f t="shared" ca="1" si="45"/>
        <v>0</v>
      </c>
      <c r="J11" s="49">
        <f t="shared" ca="1" si="46"/>
        <v>0</v>
      </c>
      <c r="K11" s="49">
        <f t="shared" ca="1" si="47"/>
        <v>0</v>
      </c>
      <c r="L11" s="49">
        <f t="shared" ca="1" si="48"/>
        <v>0</v>
      </c>
      <c r="M11" s="49">
        <f t="shared" ca="1" si="49"/>
        <v>0</v>
      </c>
      <c r="N11" s="49">
        <f t="shared" ca="1" si="50"/>
        <v>0</v>
      </c>
      <c r="O11" s="49">
        <f t="shared" ca="1" si="51"/>
        <v>0</v>
      </c>
      <c r="P11" s="49">
        <f t="shared" ca="1" si="52"/>
        <v>0</v>
      </c>
      <c r="Q11" s="49">
        <f t="shared" ca="1" si="53"/>
        <v>0</v>
      </c>
      <c r="R11" s="49">
        <f t="shared" ca="1" si="54"/>
        <v>0</v>
      </c>
      <c r="S11" s="49">
        <f t="shared" ca="1" si="55"/>
        <v>0</v>
      </c>
      <c r="T11" s="49">
        <f t="shared" ca="1" si="8"/>
        <v>0</v>
      </c>
      <c r="U11" s="49">
        <f t="shared" ca="1" si="9"/>
        <v>0</v>
      </c>
      <c r="V11" s="49">
        <f t="shared" ca="1" si="10"/>
        <v>0</v>
      </c>
      <c r="W11" s="49">
        <f t="shared" ca="1" si="11"/>
        <v>0</v>
      </c>
      <c r="X11" s="49">
        <f t="shared" ca="1" si="12"/>
        <v>0</v>
      </c>
      <c r="Y11" s="49">
        <f t="shared" ca="1" si="13"/>
        <v>0</v>
      </c>
      <c r="Z11" s="49">
        <f t="shared" ca="1" si="14"/>
        <v>0</v>
      </c>
      <c r="AA11" s="49">
        <f t="shared" ca="1" si="15"/>
        <v>0</v>
      </c>
      <c r="AB11" s="49">
        <f t="shared" ca="1" si="16"/>
        <v>0</v>
      </c>
      <c r="AC11" s="49">
        <f t="shared" ca="1" si="17"/>
        <v>0</v>
      </c>
      <c r="AD11" s="49">
        <f t="shared" ca="1" si="18"/>
        <v>0</v>
      </c>
      <c r="AE11" s="49">
        <f t="shared" ca="1" si="19"/>
        <v>0</v>
      </c>
      <c r="AF11" s="49">
        <f t="shared" ca="1" si="20"/>
        <v>0</v>
      </c>
      <c r="AG11" s="49">
        <f t="shared" ca="1" si="21"/>
        <v>0</v>
      </c>
      <c r="AH11" s="49">
        <f t="shared" ca="1" si="22"/>
        <v>0</v>
      </c>
      <c r="AI11" s="49">
        <f t="shared" ca="1" si="23"/>
        <v>0</v>
      </c>
      <c r="AJ11" s="49">
        <f t="shared" ca="1" si="24"/>
        <v>0</v>
      </c>
      <c r="AK11" s="49">
        <f t="shared" ca="1" si="25"/>
        <v>0</v>
      </c>
      <c r="AL11" s="49">
        <f t="shared" ca="1" si="26"/>
        <v>0</v>
      </c>
      <c r="AM11" s="49">
        <f t="shared" ca="1" si="27"/>
        <v>0</v>
      </c>
      <c r="AN11" s="49">
        <f t="shared" ca="1" si="28"/>
        <v>0</v>
      </c>
      <c r="AO11" s="49">
        <f t="shared" ca="1" si="29"/>
        <v>0</v>
      </c>
      <c r="AP11" s="49">
        <f t="shared" ca="1" si="30"/>
        <v>0</v>
      </c>
      <c r="AQ11" s="49">
        <f t="shared" ca="1" si="31"/>
        <v>0</v>
      </c>
      <c r="AR11" s="49">
        <f t="shared" ca="1" si="32"/>
        <v>0</v>
      </c>
      <c r="AS11" s="49">
        <f t="shared" ca="1" si="33"/>
        <v>0</v>
      </c>
      <c r="AT11" s="49">
        <f t="shared" ca="1" si="34"/>
        <v>0</v>
      </c>
      <c r="AU11" s="49">
        <f t="shared" ca="1" si="35"/>
        <v>0</v>
      </c>
      <c r="AV11" s="49">
        <f t="shared" ca="1" si="36"/>
        <v>0</v>
      </c>
      <c r="AW11" s="49">
        <f t="shared" ca="1" si="37"/>
        <v>0</v>
      </c>
      <c r="AX11" s="49">
        <f t="shared" ca="1" si="38"/>
        <v>0</v>
      </c>
      <c r="AY11" s="49">
        <f t="shared" ca="1" si="39"/>
        <v>0</v>
      </c>
      <c r="AZ11" s="50">
        <f t="shared" ca="1" si="40"/>
        <v>0</v>
      </c>
      <c r="BA11">
        <v>6</v>
      </c>
      <c r="BB11">
        <f t="shared" ca="1" si="5"/>
        <v>11</v>
      </c>
      <c r="BC11" t="str">
        <f t="shared" ca="1" si="6"/>
        <v>Tuffi</v>
      </c>
      <c r="BD11">
        <f t="shared" ca="1" si="7"/>
        <v>7000</v>
      </c>
    </row>
    <row r="12" spans="1:56">
      <c r="A12" s="55" t="s">
        <v>37</v>
      </c>
      <c r="B12">
        <v>10</v>
      </c>
      <c r="C12" s="48">
        <f>Spieltage!P318</f>
        <v>0</v>
      </c>
      <c r="D12" s="49">
        <f t="shared" ca="1" si="4"/>
        <v>0</v>
      </c>
      <c r="E12" s="49">
        <f t="shared" ca="1" si="41"/>
        <v>0</v>
      </c>
      <c r="F12" s="49">
        <f t="shared" ca="1" si="42"/>
        <v>0</v>
      </c>
      <c r="G12" s="49">
        <f t="shared" ca="1" si="43"/>
        <v>0</v>
      </c>
      <c r="H12" s="49">
        <f t="shared" ca="1" si="44"/>
        <v>0</v>
      </c>
      <c r="I12" s="49">
        <f t="shared" ca="1" si="45"/>
        <v>0</v>
      </c>
      <c r="J12" s="49">
        <f t="shared" ca="1" si="46"/>
        <v>0</v>
      </c>
      <c r="K12" s="49">
        <f t="shared" ca="1" si="47"/>
        <v>0</v>
      </c>
      <c r="L12" s="49">
        <f t="shared" ca="1" si="48"/>
        <v>0</v>
      </c>
      <c r="M12" s="49">
        <f t="shared" ca="1" si="49"/>
        <v>0</v>
      </c>
      <c r="N12" s="49">
        <f t="shared" ca="1" si="50"/>
        <v>0</v>
      </c>
      <c r="O12" s="49">
        <f t="shared" ca="1" si="51"/>
        <v>0</v>
      </c>
      <c r="P12" s="49">
        <f t="shared" ca="1" si="52"/>
        <v>0</v>
      </c>
      <c r="Q12" s="49">
        <f t="shared" ca="1" si="53"/>
        <v>0</v>
      </c>
      <c r="R12" s="49">
        <f t="shared" ca="1" si="54"/>
        <v>0</v>
      </c>
      <c r="S12" s="49">
        <f t="shared" ca="1" si="55"/>
        <v>0</v>
      </c>
      <c r="T12" s="49">
        <f t="shared" ca="1" si="8"/>
        <v>0</v>
      </c>
      <c r="U12" s="49">
        <f t="shared" ca="1" si="9"/>
        <v>0</v>
      </c>
      <c r="V12" s="49">
        <f t="shared" ca="1" si="10"/>
        <v>0</v>
      </c>
      <c r="W12" s="49">
        <f t="shared" ca="1" si="11"/>
        <v>0</v>
      </c>
      <c r="X12" s="49">
        <f t="shared" ca="1" si="12"/>
        <v>0</v>
      </c>
      <c r="Y12" s="49">
        <f t="shared" ca="1" si="13"/>
        <v>0</v>
      </c>
      <c r="Z12" s="49">
        <f t="shared" ca="1" si="14"/>
        <v>0</v>
      </c>
      <c r="AA12" s="49">
        <f t="shared" ca="1" si="15"/>
        <v>0</v>
      </c>
      <c r="AB12" s="49">
        <f t="shared" ca="1" si="16"/>
        <v>0</v>
      </c>
      <c r="AC12" s="49">
        <f t="shared" ca="1" si="17"/>
        <v>0</v>
      </c>
      <c r="AD12" s="49">
        <f t="shared" ca="1" si="18"/>
        <v>0</v>
      </c>
      <c r="AE12" s="49">
        <f t="shared" ca="1" si="19"/>
        <v>0</v>
      </c>
      <c r="AF12" s="49">
        <f t="shared" ca="1" si="20"/>
        <v>0</v>
      </c>
      <c r="AG12" s="49">
        <f t="shared" ca="1" si="21"/>
        <v>0</v>
      </c>
      <c r="AH12" s="49">
        <f t="shared" ca="1" si="22"/>
        <v>0</v>
      </c>
      <c r="AI12" s="49">
        <f t="shared" ca="1" si="23"/>
        <v>0</v>
      </c>
      <c r="AJ12" s="49">
        <f t="shared" ca="1" si="24"/>
        <v>0</v>
      </c>
      <c r="AK12" s="49">
        <f t="shared" ca="1" si="25"/>
        <v>0</v>
      </c>
      <c r="AL12" s="49">
        <f t="shared" ca="1" si="26"/>
        <v>0</v>
      </c>
      <c r="AM12" s="49">
        <f t="shared" ca="1" si="27"/>
        <v>0</v>
      </c>
      <c r="AN12" s="49">
        <f t="shared" ca="1" si="28"/>
        <v>0</v>
      </c>
      <c r="AO12" s="49">
        <f t="shared" ca="1" si="29"/>
        <v>0</v>
      </c>
      <c r="AP12" s="49">
        <f t="shared" ca="1" si="30"/>
        <v>0</v>
      </c>
      <c r="AQ12" s="49">
        <f t="shared" ca="1" si="31"/>
        <v>0</v>
      </c>
      <c r="AR12" s="49">
        <f t="shared" ca="1" si="32"/>
        <v>0</v>
      </c>
      <c r="AS12" s="49">
        <f t="shared" ca="1" si="33"/>
        <v>0</v>
      </c>
      <c r="AT12" s="49">
        <f t="shared" ca="1" si="34"/>
        <v>0</v>
      </c>
      <c r="AU12" s="49">
        <f t="shared" ca="1" si="35"/>
        <v>0</v>
      </c>
      <c r="AV12" s="49">
        <f t="shared" ca="1" si="36"/>
        <v>0</v>
      </c>
      <c r="AW12" s="49">
        <f t="shared" ca="1" si="37"/>
        <v>0</v>
      </c>
      <c r="AX12" s="49">
        <f t="shared" ca="1" si="38"/>
        <v>0</v>
      </c>
      <c r="AY12" s="49">
        <f t="shared" ca="1" si="39"/>
        <v>0</v>
      </c>
      <c r="AZ12" s="50">
        <f t="shared" ca="1" si="40"/>
        <v>0</v>
      </c>
      <c r="BA12">
        <v>7</v>
      </c>
      <c r="BB12">
        <f t="shared" ca="1" si="5"/>
        <v>20</v>
      </c>
      <c r="BC12" t="str">
        <f t="shared" ca="1" si="6"/>
        <v>Guido</v>
      </c>
      <c r="BD12">
        <f t="shared" ca="1" si="7"/>
        <v>6000</v>
      </c>
    </row>
    <row r="13" spans="1:56">
      <c r="A13" s="55" t="s">
        <v>38</v>
      </c>
      <c r="B13">
        <v>11</v>
      </c>
      <c r="C13" s="48">
        <f>Spieltage!P319</f>
        <v>0</v>
      </c>
      <c r="D13" s="49">
        <f t="shared" ca="1" si="4"/>
        <v>0</v>
      </c>
      <c r="E13" s="49">
        <f t="shared" ca="1" si="41"/>
        <v>0</v>
      </c>
      <c r="F13" s="49">
        <f t="shared" ca="1" si="42"/>
        <v>0</v>
      </c>
      <c r="G13" s="49">
        <f t="shared" ca="1" si="43"/>
        <v>0</v>
      </c>
      <c r="H13" s="49">
        <f t="shared" ca="1" si="44"/>
        <v>0</v>
      </c>
      <c r="I13" s="49">
        <f t="shared" ca="1" si="45"/>
        <v>0</v>
      </c>
      <c r="J13" s="49">
        <f t="shared" ca="1" si="46"/>
        <v>0</v>
      </c>
      <c r="K13" s="49">
        <f t="shared" ca="1" si="47"/>
        <v>0</v>
      </c>
      <c r="L13" s="49">
        <f t="shared" ca="1" si="48"/>
        <v>0</v>
      </c>
      <c r="M13" s="49">
        <f t="shared" ca="1" si="49"/>
        <v>0</v>
      </c>
      <c r="N13" s="49">
        <f t="shared" ca="1" si="50"/>
        <v>0</v>
      </c>
      <c r="O13" s="49">
        <f t="shared" ca="1" si="51"/>
        <v>0</v>
      </c>
      <c r="P13" s="49">
        <f t="shared" ca="1" si="52"/>
        <v>0</v>
      </c>
      <c r="Q13" s="49">
        <f t="shared" ca="1" si="53"/>
        <v>0</v>
      </c>
      <c r="R13" s="49">
        <f t="shared" ca="1" si="54"/>
        <v>0</v>
      </c>
      <c r="S13" s="49">
        <f t="shared" ca="1" si="55"/>
        <v>0</v>
      </c>
      <c r="T13" s="49">
        <f t="shared" ca="1" si="8"/>
        <v>0</v>
      </c>
      <c r="U13" s="49">
        <f t="shared" ca="1" si="9"/>
        <v>0</v>
      </c>
      <c r="V13" s="49">
        <f t="shared" ca="1" si="10"/>
        <v>0</v>
      </c>
      <c r="W13" s="49">
        <f t="shared" ca="1" si="11"/>
        <v>0</v>
      </c>
      <c r="X13" s="49">
        <f t="shared" ca="1" si="12"/>
        <v>0</v>
      </c>
      <c r="Y13" s="49">
        <f t="shared" ca="1" si="13"/>
        <v>0</v>
      </c>
      <c r="Z13" s="49">
        <f t="shared" ca="1" si="14"/>
        <v>0</v>
      </c>
      <c r="AA13" s="49">
        <f t="shared" ca="1" si="15"/>
        <v>0</v>
      </c>
      <c r="AB13" s="49">
        <f t="shared" ca="1" si="16"/>
        <v>0</v>
      </c>
      <c r="AC13" s="49">
        <f t="shared" ca="1" si="17"/>
        <v>0</v>
      </c>
      <c r="AD13" s="49">
        <f t="shared" ca="1" si="18"/>
        <v>0</v>
      </c>
      <c r="AE13" s="49">
        <f t="shared" ca="1" si="19"/>
        <v>0</v>
      </c>
      <c r="AF13" s="49">
        <f t="shared" ca="1" si="20"/>
        <v>0</v>
      </c>
      <c r="AG13" s="49">
        <f t="shared" ca="1" si="21"/>
        <v>0</v>
      </c>
      <c r="AH13" s="49">
        <f t="shared" ca="1" si="22"/>
        <v>0</v>
      </c>
      <c r="AI13" s="49">
        <f t="shared" ca="1" si="23"/>
        <v>0</v>
      </c>
      <c r="AJ13" s="49">
        <f t="shared" ca="1" si="24"/>
        <v>0</v>
      </c>
      <c r="AK13" s="49">
        <f t="shared" ca="1" si="25"/>
        <v>0</v>
      </c>
      <c r="AL13" s="49">
        <f t="shared" ca="1" si="26"/>
        <v>0</v>
      </c>
      <c r="AM13" s="49">
        <f t="shared" ca="1" si="27"/>
        <v>0</v>
      </c>
      <c r="AN13" s="49">
        <f t="shared" ca="1" si="28"/>
        <v>0</v>
      </c>
      <c r="AO13" s="49">
        <f t="shared" ca="1" si="29"/>
        <v>0</v>
      </c>
      <c r="AP13" s="49">
        <f t="shared" ca="1" si="30"/>
        <v>0</v>
      </c>
      <c r="AQ13" s="49">
        <f t="shared" ca="1" si="31"/>
        <v>0</v>
      </c>
      <c r="AR13" s="49">
        <f t="shared" ca="1" si="32"/>
        <v>0</v>
      </c>
      <c r="AS13" s="49">
        <f t="shared" ca="1" si="33"/>
        <v>0</v>
      </c>
      <c r="AT13" s="49">
        <f t="shared" ca="1" si="34"/>
        <v>0</v>
      </c>
      <c r="AU13" s="49">
        <f t="shared" ca="1" si="35"/>
        <v>0</v>
      </c>
      <c r="AV13" s="49">
        <f t="shared" ca="1" si="36"/>
        <v>0</v>
      </c>
      <c r="AW13" s="49">
        <f t="shared" ca="1" si="37"/>
        <v>0</v>
      </c>
      <c r="AX13" s="49">
        <f t="shared" ca="1" si="38"/>
        <v>0</v>
      </c>
      <c r="AY13" s="49">
        <f t="shared" ca="1" si="39"/>
        <v>0</v>
      </c>
      <c r="AZ13" s="50">
        <f t="shared" ca="1" si="40"/>
        <v>0</v>
      </c>
      <c r="BA13">
        <v>8</v>
      </c>
      <c r="BB13">
        <f t="shared" ca="1" si="5"/>
        <v>3</v>
      </c>
      <c r="BC13" t="str">
        <f t="shared" ca="1" si="6"/>
        <v>Burger</v>
      </c>
      <c r="BD13">
        <f t="shared" ca="1" si="7"/>
        <v>10000</v>
      </c>
    </row>
    <row r="14" spans="1:56">
      <c r="A14" s="55" t="s">
        <v>39</v>
      </c>
      <c r="B14">
        <v>12</v>
      </c>
      <c r="C14" s="48">
        <f>Spieltage!P320</f>
        <v>0</v>
      </c>
      <c r="D14" s="49">
        <f t="shared" ca="1" si="4"/>
        <v>0</v>
      </c>
      <c r="E14" s="49">
        <f t="shared" ca="1" si="41"/>
        <v>0</v>
      </c>
      <c r="F14" s="49">
        <f t="shared" ca="1" si="42"/>
        <v>0</v>
      </c>
      <c r="G14" s="49">
        <f t="shared" ca="1" si="43"/>
        <v>0</v>
      </c>
      <c r="H14" s="49">
        <f t="shared" ca="1" si="44"/>
        <v>0</v>
      </c>
      <c r="I14" s="49">
        <f t="shared" ca="1" si="45"/>
        <v>0</v>
      </c>
      <c r="J14" s="49">
        <f t="shared" ca="1" si="46"/>
        <v>0</v>
      </c>
      <c r="K14" s="49">
        <f t="shared" ca="1" si="47"/>
        <v>0</v>
      </c>
      <c r="L14" s="49">
        <f t="shared" ca="1" si="48"/>
        <v>0</v>
      </c>
      <c r="M14" s="49">
        <f t="shared" ca="1" si="49"/>
        <v>0</v>
      </c>
      <c r="N14" s="49">
        <f t="shared" ca="1" si="50"/>
        <v>0</v>
      </c>
      <c r="O14" s="49">
        <f t="shared" ca="1" si="51"/>
        <v>0</v>
      </c>
      <c r="P14" s="49">
        <f t="shared" ca="1" si="52"/>
        <v>0</v>
      </c>
      <c r="Q14" s="49">
        <f t="shared" ca="1" si="53"/>
        <v>0</v>
      </c>
      <c r="R14" s="49">
        <f t="shared" ca="1" si="54"/>
        <v>0</v>
      </c>
      <c r="S14" s="49">
        <f t="shared" ca="1" si="55"/>
        <v>0</v>
      </c>
      <c r="T14" s="49">
        <f t="shared" ca="1" si="8"/>
        <v>0</v>
      </c>
      <c r="U14" s="49">
        <f t="shared" ca="1" si="9"/>
        <v>0</v>
      </c>
      <c r="V14" s="49">
        <f t="shared" ca="1" si="10"/>
        <v>0</v>
      </c>
      <c r="W14" s="49">
        <f t="shared" ca="1" si="11"/>
        <v>0</v>
      </c>
      <c r="X14" s="49">
        <f t="shared" ca="1" si="12"/>
        <v>0</v>
      </c>
      <c r="Y14" s="49">
        <f t="shared" ca="1" si="13"/>
        <v>0</v>
      </c>
      <c r="Z14" s="49">
        <f t="shared" ca="1" si="14"/>
        <v>0</v>
      </c>
      <c r="AA14" s="49">
        <f t="shared" ca="1" si="15"/>
        <v>0</v>
      </c>
      <c r="AB14" s="49">
        <f t="shared" ca="1" si="16"/>
        <v>0</v>
      </c>
      <c r="AC14" s="49">
        <f t="shared" ca="1" si="17"/>
        <v>0</v>
      </c>
      <c r="AD14" s="49">
        <f t="shared" ca="1" si="18"/>
        <v>0</v>
      </c>
      <c r="AE14" s="49">
        <f t="shared" ca="1" si="19"/>
        <v>0</v>
      </c>
      <c r="AF14" s="49">
        <f t="shared" ca="1" si="20"/>
        <v>0</v>
      </c>
      <c r="AG14" s="49">
        <f t="shared" ca="1" si="21"/>
        <v>0</v>
      </c>
      <c r="AH14" s="49">
        <f t="shared" ca="1" si="22"/>
        <v>0</v>
      </c>
      <c r="AI14" s="49">
        <f t="shared" ca="1" si="23"/>
        <v>0</v>
      </c>
      <c r="AJ14" s="49">
        <f t="shared" ca="1" si="24"/>
        <v>0</v>
      </c>
      <c r="AK14" s="49">
        <f t="shared" ca="1" si="25"/>
        <v>0</v>
      </c>
      <c r="AL14" s="49">
        <f t="shared" ca="1" si="26"/>
        <v>0</v>
      </c>
      <c r="AM14" s="49">
        <f t="shared" ca="1" si="27"/>
        <v>0</v>
      </c>
      <c r="AN14" s="49">
        <f t="shared" ca="1" si="28"/>
        <v>0</v>
      </c>
      <c r="AO14" s="49">
        <f t="shared" ca="1" si="29"/>
        <v>0</v>
      </c>
      <c r="AP14" s="49">
        <f t="shared" ca="1" si="30"/>
        <v>0</v>
      </c>
      <c r="AQ14" s="49">
        <f t="shared" ca="1" si="31"/>
        <v>0</v>
      </c>
      <c r="AR14" s="49">
        <f t="shared" ca="1" si="32"/>
        <v>0</v>
      </c>
      <c r="AS14" s="49">
        <f t="shared" ca="1" si="33"/>
        <v>0</v>
      </c>
      <c r="AT14" s="49">
        <f t="shared" ca="1" si="34"/>
        <v>0</v>
      </c>
      <c r="AU14" s="49">
        <f t="shared" ca="1" si="35"/>
        <v>0</v>
      </c>
      <c r="AV14" s="49">
        <f t="shared" ca="1" si="36"/>
        <v>0</v>
      </c>
      <c r="AW14" s="49">
        <f t="shared" ca="1" si="37"/>
        <v>0</v>
      </c>
      <c r="AX14" s="49">
        <f t="shared" ca="1" si="38"/>
        <v>0</v>
      </c>
      <c r="AY14" s="49">
        <f t="shared" ca="1" si="39"/>
        <v>0</v>
      </c>
      <c r="AZ14" s="50">
        <f t="shared" ca="1" si="40"/>
        <v>0</v>
      </c>
      <c r="BA14">
        <v>9</v>
      </c>
      <c r="BB14">
        <f t="shared" ca="1" si="5"/>
        <v>19</v>
      </c>
      <c r="BC14" t="str">
        <f t="shared" ca="1" si="6"/>
        <v>stemü</v>
      </c>
      <c r="BD14">
        <f t="shared" ca="1" si="7"/>
        <v>6000</v>
      </c>
    </row>
    <row r="15" spans="1:56">
      <c r="A15" s="55" t="s">
        <v>40</v>
      </c>
      <c r="B15">
        <v>13</v>
      </c>
      <c r="C15" s="48">
        <f>Spieltage!P321</f>
        <v>0</v>
      </c>
      <c r="D15" s="49">
        <f t="shared" ca="1" si="4"/>
        <v>0</v>
      </c>
      <c r="E15" s="49">
        <f t="shared" ca="1" si="41"/>
        <v>0</v>
      </c>
      <c r="F15" s="49">
        <f t="shared" ca="1" si="42"/>
        <v>0</v>
      </c>
      <c r="G15" s="49">
        <f t="shared" ca="1" si="43"/>
        <v>0</v>
      </c>
      <c r="H15" s="49">
        <f t="shared" ca="1" si="44"/>
        <v>0</v>
      </c>
      <c r="I15" s="49">
        <f t="shared" ca="1" si="45"/>
        <v>0</v>
      </c>
      <c r="J15" s="49">
        <f t="shared" ca="1" si="46"/>
        <v>0</v>
      </c>
      <c r="K15" s="49">
        <f t="shared" ca="1" si="47"/>
        <v>0</v>
      </c>
      <c r="L15" s="49">
        <f t="shared" ca="1" si="48"/>
        <v>0</v>
      </c>
      <c r="M15" s="49">
        <f t="shared" ca="1" si="49"/>
        <v>0</v>
      </c>
      <c r="N15" s="49">
        <f t="shared" ca="1" si="50"/>
        <v>0</v>
      </c>
      <c r="O15" s="49">
        <f t="shared" ca="1" si="51"/>
        <v>0</v>
      </c>
      <c r="P15" s="49">
        <f t="shared" ca="1" si="52"/>
        <v>0</v>
      </c>
      <c r="Q15" s="49">
        <f t="shared" ca="1" si="53"/>
        <v>0</v>
      </c>
      <c r="R15" s="49">
        <f t="shared" ca="1" si="54"/>
        <v>0</v>
      </c>
      <c r="S15" s="49">
        <f t="shared" ca="1" si="55"/>
        <v>0</v>
      </c>
      <c r="T15" s="49">
        <f t="shared" ca="1" si="8"/>
        <v>0</v>
      </c>
      <c r="U15" s="49">
        <f t="shared" ca="1" si="9"/>
        <v>0</v>
      </c>
      <c r="V15" s="49">
        <f t="shared" ca="1" si="10"/>
        <v>0</v>
      </c>
      <c r="W15" s="49">
        <f t="shared" ca="1" si="11"/>
        <v>0</v>
      </c>
      <c r="X15" s="49">
        <f t="shared" ca="1" si="12"/>
        <v>0</v>
      </c>
      <c r="Y15" s="49">
        <f t="shared" ca="1" si="13"/>
        <v>0</v>
      </c>
      <c r="Z15" s="49">
        <f t="shared" ca="1" si="14"/>
        <v>0</v>
      </c>
      <c r="AA15" s="49">
        <f t="shared" ca="1" si="15"/>
        <v>0</v>
      </c>
      <c r="AB15" s="49">
        <f t="shared" ca="1" si="16"/>
        <v>0</v>
      </c>
      <c r="AC15" s="49">
        <f t="shared" ca="1" si="17"/>
        <v>0</v>
      </c>
      <c r="AD15" s="49">
        <f t="shared" ca="1" si="18"/>
        <v>0</v>
      </c>
      <c r="AE15" s="49">
        <f t="shared" ca="1" si="19"/>
        <v>0</v>
      </c>
      <c r="AF15" s="49">
        <f t="shared" ca="1" si="20"/>
        <v>0</v>
      </c>
      <c r="AG15" s="49">
        <f t="shared" ca="1" si="21"/>
        <v>0</v>
      </c>
      <c r="AH15" s="49">
        <f t="shared" ca="1" si="22"/>
        <v>0</v>
      </c>
      <c r="AI15" s="49">
        <f t="shared" ca="1" si="23"/>
        <v>0</v>
      </c>
      <c r="AJ15" s="49">
        <f t="shared" ca="1" si="24"/>
        <v>0</v>
      </c>
      <c r="AK15" s="49">
        <f t="shared" ca="1" si="25"/>
        <v>0</v>
      </c>
      <c r="AL15" s="49">
        <f t="shared" ca="1" si="26"/>
        <v>0</v>
      </c>
      <c r="AM15" s="49">
        <f t="shared" ca="1" si="27"/>
        <v>0</v>
      </c>
      <c r="AN15" s="49">
        <f t="shared" ca="1" si="28"/>
        <v>0</v>
      </c>
      <c r="AO15" s="49">
        <f t="shared" ca="1" si="29"/>
        <v>0</v>
      </c>
      <c r="AP15" s="49">
        <f t="shared" ca="1" si="30"/>
        <v>0</v>
      </c>
      <c r="AQ15" s="49">
        <f t="shared" ca="1" si="31"/>
        <v>0</v>
      </c>
      <c r="AR15" s="49">
        <f t="shared" ca="1" si="32"/>
        <v>0</v>
      </c>
      <c r="AS15" s="49">
        <f t="shared" ca="1" si="33"/>
        <v>0</v>
      </c>
      <c r="AT15" s="49">
        <f t="shared" ca="1" si="34"/>
        <v>0</v>
      </c>
      <c r="AU15" s="49">
        <f t="shared" ca="1" si="35"/>
        <v>0</v>
      </c>
      <c r="AV15" s="49">
        <f t="shared" ca="1" si="36"/>
        <v>0</v>
      </c>
      <c r="AW15" s="49">
        <f t="shared" ca="1" si="37"/>
        <v>0</v>
      </c>
      <c r="AX15" s="49">
        <f t="shared" ca="1" si="38"/>
        <v>0</v>
      </c>
      <c r="AY15" s="49">
        <f t="shared" ca="1" si="39"/>
        <v>0</v>
      </c>
      <c r="AZ15" s="50">
        <f t="shared" ca="1" si="40"/>
        <v>0</v>
      </c>
      <c r="BA15">
        <v>10</v>
      </c>
      <c r="BB15">
        <f t="shared" ca="1" si="5"/>
        <v>27</v>
      </c>
      <c r="BC15" t="str">
        <f t="shared" ca="1" si="6"/>
        <v>Flo</v>
      </c>
      <c r="BD15">
        <f t="shared" ca="1" si="7"/>
        <v>4000</v>
      </c>
    </row>
    <row r="16" spans="1:56">
      <c r="A16" s="55" t="s">
        <v>41</v>
      </c>
      <c r="B16">
        <v>14</v>
      </c>
      <c r="C16" s="48">
        <f>Spieltage!P322</f>
        <v>0</v>
      </c>
      <c r="D16" s="49">
        <f t="shared" ca="1" si="4"/>
        <v>0</v>
      </c>
      <c r="E16" s="49">
        <f t="shared" ca="1" si="41"/>
        <v>0</v>
      </c>
      <c r="F16" s="49">
        <f t="shared" ca="1" si="42"/>
        <v>0</v>
      </c>
      <c r="G16" s="49">
        <f t="shared" ca="1" si="43"/>
        <v>0</v>
      </c>
      <c r="H16" s="49">
        <f t="shared" ca="1" si="44"/>
        <v>0</v>
      </c>
      <c r="I16" s="49">
        <f t="shared" ca="1" si="45"/>
        <v>0</v>
      </c>
      <c r="J16" s="49">
        <f t="shared" ca="1" si="46"/>
        <v>0</v>
      </c>
      <c r="K16" s="49">
        <f t="shared" ca="1" si="47"/>
        <v>0</v>
      </c>
      <c r="L16" s="49">
        <f t="shared" ca="1" si="48"/>
        <v>0</v>
      </c>
      <c r="M16" s="49">
        <f t="shared" ca="1" si="49"/>
        <v>0</v>
      </c>
      <c r="N16" s="49">
        <f t="shared" ca="1" si="50"/>
        <v>0</v>
      </c>
      <c r="O16" s="49">
        <f t="shared" ca="1" si="51"/>
        <v>0</v>
      </c>
      <c r="P16" s="49">
        <f t="shared" ca="1" si="52"/>
        <v>0</v>
      </c>
      <c r="Q16" s="49">
        <f t="shared" ca="1" si="53"/>
        <v>0</v>
      </c>
      <c r="R16" s="49">
        <f t="shared" ca="1" si="54"/>
        <v>0</v>
      </c>
      <c r="S16" s="49">
        <f t="shared" ca="1" si="55"/>
        <v>0</v>
      </c>
      <c r="T16" s="49">
        <f t="shared" ca="1" si="8"/>
        <v>0</v>
      </c>
      <c r="U16" s="49">
        <f t="shared" ca="1" si="9"/>
        <v>0</v>
      </c>
      <c r="V16" s="49">
        <f t="shared" ca="1" si="10"/>
        <v>0</v>
      </c>
      <c r="W16" s="49">
        <f t="shared" ca="1" si="11"/>
        <v>0</v>
      </c>
      <c r="X16" s="49">
        <f t="shared" ca="1" si="12"/>
        <v>0</v>
      </c>
      <c r="Y16" s="49">
        <f t="shared" ca="1" si="13"/>
        <v>0</v>
      </c>
      <c r="Z16" s="49">
        <f t="shared" ca="1" si="14"/>
        <v>0</v>
      </c>
      <c r="AA16" s="49">
        <f t="shared" ca="1" si="15"/>
        <v>0</v>
      </c>
      <c r="AB16" s="49">
        <f t="shared" ca="1" si="16"/>
        <v>0</v>
      </c>
      <c r="AC16" s="49">
        <f t="shared" ca="1" si="17"/>
        <v>0</v>
      </c>
      <c r="AD16" s="49">
        <f t="shared" ca="1" si="18"/>
        <v>0</v>
      </c>
      <c r="AE16" s="49">
        <f t="shared" ca="1" si="19"/>
        <v>0</v>
      </c>
      <c r="AF16" s="49">
        <f t="shared" ca="1" si="20"/>
        <v>0</v>
      </c>
      <c r="AG16" s="49">
        <f t="shared" ca="1" si="21"/>
        <v>0</v>
      </c>
      <c r="AH16" s="49">
        <f t="shared" ca="1" si="22"/>
        <v>0</v>
      </c>
      <c r="AI16" s="49">
        <f t="shared" ca="1" si="23"/>
        <v>0</v>
      </c>
      <c r="AJ16" s="49">
        <f t="shared" ca="1" si="24"/>
        <v>0</v>
      </c>
      <c r="AK16" s="49">
        <f t="shared" ca="1" si="25"/>
        <v>0</v>
      </c>
      <c r="AL16" s="49">
        <f t="shared" ca="1" si="26"/>
        <v>0</v>
      </c>
      <c r="AM16" s="49">
        <f t="shared" ca="1" si="27"/>
        <v>0</v>
      </c>
      <c r="AN16" s="49">
        <f t="shared" ca="1" si="28"/>
        <v>0</v>
      </c>
      <c r="AO16" s="49">
        <f t="shared" ca="1" si="29"/>
        <v>0</v>
      </c>
      <c r="AP16" s="49">
        <f t="shared" ca="1" si="30"/>
        <v>0</v>
      </c>
      <c r="AQ16" s="49">
        <f t="shared" ca="1" si="31"/>
        <v>0</v>
      </c>
      <c r="AR16" s="49">
        <f t="shared" ca="1" si="32"/>
        <v>0</v>
      </c>
      <c r="AS16" s="49">
        <f t="shared" ca="1" si="33"/>
        <v>0</v>
      </c>
      <c r="AT16" s="49">
        <f t="shared" ca="1" si="34"/>
        <v>0</v>
      </c>
      <c r="AU16" s="49">
        <f t="shared" ca="1" si="35"/>
        <v>0</v>
      </c>
      <c r="AV16" s="49">
        <f t="shared" ca="1" si="36"/>
        <v>0</v>
      </c>
      <c r="AW16" s="49">
        <f t="shared" ca="1" si="37"/>
        <v>0</v>
      </c>
      <c r="AX16" s="49">
        <f t="shared" ca="1" si="38"/>
        <v>0</v>
      </c>
      <c r="AY16" s="49">
        <f t="shared" ca="1" si="39"/>
        <v>0</v>
      </c>
      <c r="AZ16" s="50">
        <f t="shared" ca="1" si="40"/>
        <v>0</v>
      </c>
      <c r="BA16">
        <v>11</v>
      </c>
      <c r="BB16">
        <f t="shared" ca="1" si="5"/>
        <v>18</v>
      </c>
      <c r="BC16" t="str">
        <f t="shared" ca="1" si="6"/>
        <v>Feldi</v>
      </c>
      <c r="BD16">
        <f t="shared" ca="1" si="7"/>
        <v>6000</v>
      </c>
    </row>
    <row r="17" spans="1:56">
      <c r="A17" s="55" t="s">
        <v>42</v>
      </c>
      <c r="B17">
        <v>15</v>
      </c>
      <c r="C17" s="48">
        <f>Spieltage!P323</f>
        <v>0</v>
      </c>
      <c r="D17" s="49">
        <f t="shared" ca="1" si="4"/>
        <v>0</v>
      </c>
      <c r="E17" s="49">
        <f t="shared" ca="1" si="41"/>
        <v>0</v>
      </c>
      <c r="F17" s="49">
        <f t="shared" ca="1" si="42"/>
        <v>0</v>
      </c>
      <c r="G17" s="49">
        <f t="shared" ca="1" si="43"/>
        <v>0</v>
      </c>
      <c r="H17" s="49">
        <f t="shared" ca="1" si="44"/>
        <v>0</v>
      </c>
      <c r="I17" s="49">
        <f t="shared" ca="1" si="45"/>
        <v>0</v>
      </c>
      <c r="J17" s="49">
        <f t="shared" ca="1" si="46"/>
        <v>0</v>
      </c>
      <c r="K17" s="49">
        <f t="shared" ca="1" si="47"/>
        <v>0</v>
      </c>
      <c r="L17" s="49">
        <f t="shared" ca="1" si="48"/>
        <v>0</v>
      </c>
      <c r="M17" s="49">
        <f t="shared" ca="1" si="49"/>
        <v>0</v>
      </c>
      <c r="N17" s="49">
        <f t="shared" ca="1" si="50"/>
        <v>0</v>
      </c>
      <c r="O17" s="49">
        <f t="shared" ca="1" si="51"/>
        <v>0</v>
      </c>
      <c r="P17" s="49">
        <f t="shared" ca="1" si="52"/>
        <v>0</v>
      </c>
      <c r="Q17" s="49">
        <f t="shared" ca="1" si="53"/>
        <v>0</v>
      </c>
      <c r="R17" s="49">
        <f t="shared" ca="1" si="54"/>
        <v>0</v>
      </c>
      <c r="S17" s="49">
        <f t="shared" ca="1" si="55"/>
        <v>0</v>
      </c>
      <c r="T17" s="49">
        <f t="shared" ca="1" si="8"/>
        <v>0</v>
      </c>
      <c r="U17" s="49">
        <f t="shared" ca="1" si="9"/>
        <v>0</v>
      </c>
      <c r="V17" s="49">
        <f t="shared" ca="1" si="10"/>
        <v>0</v>
      </c>
      <c r="W17" s="49">
        <f t="shared" ca="1" si="11"/>
        <v>0</v>
      </c>
      <c r="X17" s="49">
        <f t="shared" ca="1" si="12"/>
        <v>0</v>
      </c>
      <c r="Y17" s="49">
        <f t="shared" ca="1" si="13"/>
        <v>0</v>
      </c>
      <c r="Z17" s="49">
        <f t="shared" ca="1" si="14"/>
        <v>0</v>
      </c>
      <c r="AA17" s="49">
        <f t="shared" ca="1" si="15"/>
        <v>0</v>
      </c>
      <c r="AB17" s="49">
        <f t="shared" ca="1" si="16"/>
        <v>0</v>
      </c>
      <c r="AC17" s="49">
        <f t="shared" ca="1" si="17"/>
        <v>0</v>
      </c>
      <c r="AD17" s="49">
        <f t="shared" ca="1" si="18"/>
        <v>0</v>
      </c>
      <c r="AE17" s="49">
        <f t="shared" ca="1" si="19"/>
        <v>0</v>
      </c>
      <c r="AF17" s="49">
        <f t="shared" ca="1" si="20"/>
        <v>0</v>
      </c>
      <c r="AG17" s="49">
        <f t="shared" ca="1" si="21"/>
        <v>0</v>
      </c>
      <c r="AH17" s="49">
        <f t="shared" ca="1" si="22"/>
        <v>0</v>
      </c>
      <c r="AI17" s="49">
        <f t="shared" ca="1" si="23"/>
        <v>0</v>
      </c>
      <c r="AJ17" s="49">
        <f t="shared" ca="1" si="24"/>
        <v>0</v>
      </c>
      <c r="AK17" s="49">
        <f t="shared" ca="1" si="25"/>
        <v>0</v>
      </c>
      <c r="AL17" s="49">
        <f t="shared" ca="1" si="26"/>
        <v>0</v>
      </c>
      <c r="AM17" s="49">
        <f t="shared" ca="1" si="27"/>
        <v>0</v>
      </c>
      <c r="AN17" s="49">
        <f t="shared" ca="1" si="28"/>
        <v>0</v>
      </c>
      <c r="AO17" s="49">
        <f t="shared" ca="1" si="29"/>
        <v>0</v>
      </c>
      <c r="AP17" s="49">
        <f t="shared" ca="1" si="30"/>
        <v>0</v>
      </c>
      <c r="AQ17" s="49">
        <f t="shared" ca="1" si="31"/>
        <v>0</v>
      </c>
      <c r="AR17" s="49">
        <f t="shared" ca="1" si="32"/>
        <v>0</v>
      </c>
      <c r="AS17" s="49">
        <f t="shared" ca="1" si="33"/>
        <v>0</v>
      </c>
      <c r="AT17" s="49">
        <f t="shared" ca="1" si="34"/>
        <v>0</v>
      </c>
      <c r="AU17" s="49">
        <f t="shared" ca="1" si="35"/>
        <v>0</v>
      </c>
      <c r="AV17" s="49">
        <f t="shared" ca="1" si="36"/>
        <v>0</v>
      </c>
      <c r="AW17" s="49">
        <f t="shared" ca="1" si="37"/>
        <v>0</v>
      </c>
      <c r="AX17" s="49">
        <f t="shared" ca="1" si="38"/>
        <v>0</v>
      </c>
      <c r="AY17" s="49">
        <f t="shared" ca="1" si="39"/>
        <v>0</v>
      </c>
      <c r="AZ17" s="50">
        <f t="shared" ca="1" si="40"/>
        <v>0</v>
      </c>
      <c r="BA17">
        <v>12</v>
      </c>
      <c r="BB17">
        <f t="shared" ca="1" si="5"/>
        <v>8</v>
      </c>
      <c r="BC17" t="str">
        <f t="shared" ca="1" si="6"/>
        <v>Rabea</v>
      </c>
      <c r="BD17">
        <f t="shared" ca="1" si="7"/>
        <v>8000</v>
      </c>
    </row>
    <row r="18" spans="1:56">
      <c r="A18" s="55" t="s">
        <v>43</v>
      </c>
      <c r="B18">
        <v>16</v>
      </c>
      <c r="C18" s="48">
        <f>Spieltage!P324</f>
        <v>0</v>
      </c>
      <c r="D18" s="49">
        <f t="shared" ca="1" si="4"/>
        <v>0</v>
      </c>
      <c r="E18" s="49">
        <f t="shared" ca="1" si="41"/>
        <v>0</v>
      </c>
      <c r="F18" s="49">
        <f t="shared" ca="1" si="42"/>
        <v>0</v>
      </c>
      <c r="G18" s="49">
        <f t="shared" ca="1" si="43"/>
        <v>0</v>
      </c>
      <c r="H18" s="49">
        <f t="shared" ca="1" si="44"/>
        <v>0</v>
      </c>
      <c r="I18" s="49">
        <f t="shared" ca="1" si="45"/>
        <v>0</v>
      </c>
      <c r="J18" s="49">
        <f t="shared" ca="1" si="46"/>
        <v>0</v>
      </c>
      <c r="K18" s="49">
        <f t="shared" ca="1" si="47"/>
        <v>0</v>
      </c>
      <c r="L18" s="49">
        <f t="shared" ca="1" si="48"/>
        <v>0</v>
      </c>
      <c r="M18" s="49">
        <f t="shared" ca="1" si="49"/>
        <v>0</v>
      </c>
      <c r="N18" s="49">
        <f t="shared" ca="1" si="50"/>
        <v>0</v>
      </c>
      <c r="O18" s="49">
        <f t="shared" ca="1" si="51"/>
        <v>0</v>
      </c>
      <c r="P18" s="49">
        <f t="shared" ca="1" si="52"/>
        <v>0</v>
      </c>
      <c r="Q18" s="49">
        <f t="shared" ca="1" si="53"/>
        <v>0</v>
      </c>
      <c r="R18" s="49">
        <f t="shared" ca="1" si="54"/>
        <v>0</v>
      </c>
      <c r="S18" s="49">
        <f t="shared" ca="1" si="55"/>
        <v>0</v>
      </c>
      <c r="T18" s="49">
        <f t="shared" ca="1" si="8"/>
        <v>0</v>
      </c>
      <c r="U18" s="49">
        <f t="shared" ca="1" si="9"/>
        <v>0</v>
      </c>
      <c r="V18" s="49">
        <f t="shared" ca="1" si="10"/>
        <v>0</v>
      </c>
      <c r="W18" s="49">
        <f t="shared" ca="1" si="11"/>
        <v>0</v>
      </c>
      <c r="X18" s="49">
        <f t="shared" ca="1" si="12"/>
        <v>0</v>
      </c>
      <c r="Y18" s="49">
        <f t="shared" ca="1" si="13"/>
        <v>0</v>
      </c>
      <c r="Z18" s="49">
        <f t="shared" ca="1" si="14"/>
        <v>0</v>
      </c>
      <c r="AA18" s="49">
        <f t="shared" ca="1" si="15"/>
        <v>0</v>
      </c>
      <c r="AB18" s="49">
        <f t="shared" ca="1" si="16"/>
        <v>0</v>
      </c>
      <c r="AC18" s="49">
        <f t="shared" ca="1" si="17"/>
        <v>0</v>
      </c>
      <c r="AD18" s="49">
        <f t="shared" ca="1" si="18"/>
        <v>0</v>
      </c>
      <c r="AE18" s="49">
        <f t="shared" ca="1" si="19"/>
        <v>0</v>
      </c>
      <c r="AF18" s="49">
        <f t="shared" ca="1" si="20"/>
        <v>0</v>
      </c>
      <c r="AG18" s="49">
        <f t="shared" ca="1" si="21"/>
        <v>0</v>
      </c>
      <c r="AH18" s="49">
        <f t="shared" ca="1" si="22"/>
        <v>0</v>
      </c>
      <c r="AI18" s="49">
        <f t="shared" ca="1" si="23"/>
        <v>0</v>
      </c>
      <c r="AJ18" s="49">
        <f t="shared" ca="1" si="24"/>
        <v>0</v>
      </c>
      <c r="AK18" s="49">
        <f t="shared" ca="1" si="25"/>
        <v>0</v>
      </c>
      <c r="AL18" s="49">
        <f t="shared" ca="1" si="26"/>
        <v>0</v>
      </c>
      <c r="AM18" s="49">
        <f t="shared" ca="1" si="27"/>
        <v>0</v>
      </c>
      <c r="AN18" s="49">
        <f t="shared" ca="1" si="28"/>
        <v>0</v>
      </c>
      <c r="AO18" s="49">
        <f t="shared" ca="1" si="29"/>
        <v>0</v>
      </c>
      <c r="AP18" s="49">
        <f t="shared" ca="1" si="30"/>
        <v>0</v>
      </c>
      <c r="AQ18" s="49">
        <f t="shared" ca="1" si="31"/>
        <v>0</v>
      </c>
      <c r="AR18" s="49">
        <f t="shared" ca="1" si="32"/>
        <v>0</v>
      </c>
      <c r="AS18" s="49">
        <f t="shared" ca="1" si="33"/>
        <v>0</v>
      </c>
      <c r="AT18" s="49">
        <f t="shared" ca="1" si="34"/>
        <v>0</v>
      </c>
      <c r="AU18" s="49">
        <f t="shared" ca="1" si="35"/>
        <v>0</v>
      </c>
      <c r="AV18" s="49">
        <f t="shared" ca="1" si="36"/>
        <v>0</v>
      </c>
      <c r="AW18" s="49">
        <f t="shared" ca="1" si="37"/>
        <v>0</v>
      </c>
      <c r="AX18" s="49">
        <f t="shared" ca="1" si="38"/>
        <v>0</v>
      </c>
      <c r="AY18" s="49">
        <f t="shared" ca="1" si="39"/>
        <v>0</v>
      </c>
      <c r="AZ18" s="50">
        <f t="shared" ca="1" si="40"/>
        <v>0</v>
      </c>
      <c r="BA18">
        <v>13</v>
      </c>
      <c r="BB18">
        <f t="shared" ca="1" si="5"/>
        <v>17</v>
      </c>
      <c r="BC18" t="str">
        <f t="shared" ca="1" si="6"/>
        <v>Kathi</v>
      </c>
      <c r="BD18">
        <f t="shared" ca="1" si="7"/>
        <v>6000</v>
      </c>
    </row>
    <row r="19" spans="1:56">
      <c r="A19" s="55" t="s">
        <v>44</v>
      </c>
      <c r="B19">
        <v>17</v>
      </c>
      <c r="C19" s="48">
        <f>Spieltage!P325</f>
        <v>0</v>
      </c>
      <c r="D19" s="49">
        <f t="shared" ca="1" si="4"/>
        <v>0</v>
      </c>
      <c r="E19" s="49">
        <f t="shared" ca="1" si="41"/>
        <v>0</v>
      </c>
      <c r="F19" s="49">
        <f t="shared" ca="1" si="42"/>
        <v>0</v>
      </c>
      <c r="G19" s="49">
        <f t="shared" ca="1" si="43"/>
        <v>0</v>
      </c>
      <c r="H19" s="49">
        <f t="shared" ca="1" si="44"/>
        <v>0</v>
      </c>
      <c r="I19" s="49">
        <f t="shared" ca="1" si="45"/>
        <v>0</v>
      </c>
      <c r="J19" s="49">
        <f t="shared" ca="1" si="46"/>
        <v>0</v>
      </c>
      <c r="K19" s="49">
        <f t="shared" ca="1" si="47"/>
        <v>0</v>
      </c>
      <c r="L19" s="49">
        <f t="shared" ca="1" si="48"/>
        <v>0</v>
      </c>
      <c r="M19" s="49">
        <f t="shared" ca="1" si="49"/>
        <v>0</v>
      </c>
      <c r="N19" s="49">
        <f t="shared" ca="1" si="50"/>
        <v>0</v>
      </c>
      <c r="O19" s="49">
        <f t="shared" ca="1" si="51"/>
        <v>0</v>
      </c>
      <c r="P19" s="49">
        <f t="shared" ca="1" si="52"/>
        <v>0</v>
      </c>
      <c r="Q19" s="49">
        <f t="shared" ca="1" si="53"/>
        <v>0</v>
      </c>
      <c r="R19" s="49">
        <f t="shared" ca="1" si="54"/>
        <v>0</v>
      </c>
      <c r="S19" s="49">
        <f t="shared" ca="1" si="55"/>
        <v>0</v>
      </c>
      <c r="T19" s="49">
        <f t="shared" ca="1" si="8"/>
        <v>0</v>
      </c>
      <c r="U19" s="49">
        <f t="shared" ca="1" si="9"/>
        <v>0</v>
      </c>
      <c r="V19" s="49">
        <f t="shared" ca="1" si="10"/>
        <v>0</v>
      </c>
      <c r="W19" s="49">
        <f t="shared" ca="1" si="11"/>
        <v>0</v>
      </c>
      <c r="X19" s="49">
        <f t="shared" ca="1" si="12"/>
        <v>0</v>
      </c>
      <c r="Y19" s="49">
        <f t="shared" ca="1" si="13"/>
        <v>0</v>
      </c>
      <c r="Z19" s="49">
        <f t="shared" ca="1" si="14"/>
        <v>0</v>
      </c>
      <c r="AA19" s="49">
        <f t="shared" ca="1" si="15"/>
        <v>0</v>
      </c>
      <c r="AB19" s="49">
        <f t="shared" ca="1" si="16"/>
        <v>0</v>
      </c>
      <c r="AC19" s="49">
        <f t="shared" ca="1" si="17"/>
        <v>0</v>
      </c>
      <c r="AD19" s="49">
        <f t="shared" ca="1" si="18"/>
        <v>0</v>
      </c>
      <c r="AE19" s="49">
        <f t="shared" ca="1" si="19"/>
        <v>0</v>
      </c>
      <c r="AF19" s="49">
        <f t="shared" ca="1" si="20"/>
        <v>0</v>
      </c>
      <c r="AG19" s="49">
        <f t="shared" ca="1" si="21"/>
        <v>0</v>
      </c>
      <c r="AH19" s="49">
        <f t="shared" ca="1" si="22"/>
        <v>0</v>
      </c>
      <c r="AI19" s="49">
        <f t="shared" ca="1" si="23"/>
        <v>0</v>
      </c>
      <c r="AJ19" s="49">
        <f t="shared" ca="1" si="24"/>
        <v>0</v>
      </c>
      <c r="AK19" s="49">
        <f t="shared" ca="1" si="25"/>
        <v>0</v>
      </c>
      <c r="AL19" s="49">
        <f t="shared" ca="1" si="26"/>
        <v>0</v>
      </c>
      <c r="AM19" s="49">
        <f t="shared" ca="1" si="27"/>
        <v>0</v>
      </c>
      <c r="AN19" s="49">
        <f t="shared" ca="1" si="28"/>
        <v>0</v>
      </c>
      <c r="AO19" s="49">
        <f t="shared" ca="1" si="29"/>
        <v>0</v>
      </c>
      <c r="AP19" s="49">
        <f t="shared" ca="1" si="30"/>
        <v>0</v>
      </c>
      <c r="AQ19" s="49">
        <f t="shared" ca="1" si="31"/>
        <v>0</v>
      </c>
      <c r="AR19" s="49">
        <f t="shared" ca="1" si="32"/>
        <v>0</v>
      </c>
      <c r="AS19" s="49">
        <f t="shared" ca="1" si="33"/>
        <v>0</v>
      </c>
      <c r="AT19" s="49">
        <f t="shared" ca="1" si="34"/>
        <v>0</v>
      </c>
      <c r="AU19" s="49">
        <f t="shared" ca="1" si="35"/>
        <v>0</v>
      </c>
      <c r="AV19" s="49">
        <f t="shared" ca="1" si="36"/>
        <v>0</v>
      </c>
      <c r="AW19" s="49">
        <f t="shared" ca="1" si="37"/>
        <v>0</v>
      </c>
      <c r="AX19" s="49">
        <f t="shared" ca="1" si="38"/>
        <v>0</v>
      </c>
      <c r="AY19" s="49">
        <f t="shared" ca="1" si="39"/>
        <v>0</v>
      </c>
      <c r="AZ19" s="50">
        <f t="shared" ca="1" si="40"/>
        <v>0</v>
      </c>
      <c r="BA19">
        <v>14</v>
      </c>
      <c r="BB19">
        <f t="shared" ca="1" si="5"/>
        <v>5</v>
      </c>
      <c r="BC19" t="str">
        <f t="shared" ca="1" si="6"/>
        <v>Präsi</v>
      </c>
      <c r="BD19">
        <f t="shared" ca="1" si="7"/>
        <v>9000</v>
      </c>
    </row>
    <row r="20" spans="1:56">
      <c r="A20" s="55" t="s">
        <v>45</v>
      </c>
      <c r="B20">
        <v>18</v>
      </c>
      <c r="C20" s="48">
        <f>Spieltage!P326</f>
        <v>0</v>
      </c>
      <c r="D20" s="49">
        <f t="shared" ca="1" si="4"/>
        <v>0</v>
      </c>
      <c r="E20" s="49">
        <f t="shared" ca="1" si="41"/>
        <v>0</v>
      </c>
      <c r="F20" s="49">
        <f t="shared" ca="1" si="42"/>
        <v>0</v>
      </c>
      <c r="G20" s="49">
        <f t="shared" ca="1" si="43"/>
        <v>0</v>
      </c>
      <c r="H20" s="49">
        <f t="shared" ca="1" si="44"/>
        <v>0</v>
      </c>
      <c r="I20" s="49">
        <f t="shared" ca="1" si="45"/>
        <v>0</v>
      </c>
      <c r="J20" s="49">
        <f t="shared" ca="1" si="46"/>
        <v>0</v>
      </c>
      <c r="K20" s="49">
        <f t="shared" ca="1" si="47"/>
        <v>0</v>
      </c>
      <c r="L20" s="49">
        <f t="shared" ca="1" si="48"/>
        <v>0</v>
      </c>
      <c r="M20" s="49">
        <f t="shared" ca="1" si="49"/>
        <v>0</v>
      </c>
      <c r="N20" s="49">
        <f t="shared" ca="1" si="50"/>
        <v>0</v>
      </c>
      <c r="O20" s="49">
        <f t="shared" ca="1" si="51"/>
        <v>0</v>
      </c>
      <c r="P20" s="49">
        <f t="shared" ca="1" si="52"/>
        <v>0</v>
      </c>
      <c r="Q20" s="49">
        <f t="shared" ca="1" si="53"/>
        <v>0</v>
      </c>
      <c r="R20" s="49">
        <f t="shared" ca="1" si="54"/>
        <v>0</v>
      </c>
      <c r="S20" s="49">
        <f t="shared" ca="1" si="55"/>
        <v>0</v>
      </c>
      <c r="T20" s="49">
        <f t="shared" ca="1" si="8"/>
        <v>0</v>
      </c>
      <c r="U20" s="49">
        <f t="shared" ca="1" si="9"/>
        <v>0</v>
      </c>
      <c r="V20" s="49">
        <f t="shared" ca="1" si="10"/>
        <v>0</v>
      </c>
      <c r="W20" s="49">
        <f t="shared" ca="1" si="11"/>
        <v>0</v>
      </c>
      <c r="X20" s="49">
        <f t="shared" ca="1" si="12"/>
        <v>0</v>
      </c>
      <c r="Y20" s="49">
        <f t="shared" ca="1" si="13"/>
        <v>0</v>
      </c>
      <c r="Z20" s="49">
        <f t="shared" ca="1" si="14"/>
        <v>0</v>
      </c>
      <c r="AA20" s="49">
        <f t="shared" ca="1" si="15"/>
        <v>0</v>
      </c>
      <c r="AB20" s="49">
        <f t="shared" ca="1" si="16"/>
        <v>0</v>
      </c>
      <c r="AC20" s="49">
        <f t="shared" ca="1" si="17"/>
        <v>0</v>
      </c>
      <c r="AD20" s="49">
        <f t="shared" ca="1" si="18"/>
        <v>0</v>
      </c>
      <c r="AE20" s="49">
        <f t="shared" ca="1" si="19"/>
        <v>0</v>
      </c>
      <c r="AF20" s="49">
        <f t="shared" ca="1" si="20"/>
        <v>0</v>
      </c>
      <c r="AG20" s="49">
        <f t="shared" ca="1" si="21"/>
        <v>0</v>
      </c>
      <c r="AH20" s="49">
        <f t="shared" ca="1" si="22"/>
        <v>0</v>
      </c>
      <c r="AI20" s="49">
        <f t="shared" ca="1" si="23"/>
        <v>0</v>
      </c>
      <c r="AJ20" s="49">
        <f t="shared" ca="1" si="24"/>
        <v>0</v>
      </c>
      <c r="AK20" s="49">
        <f t="shared" ca="1" si="25"/>
        <v>0</v>
      </c>
      <c r="AL20" s="49">
        <f t="shared" ca="1" si="26"/>
        <v>0</v>
      </c>
      <c r="AM20" s="49">
        <f t="shared" ca="1" si="27"/>
        <v>0</v>
      </c>
      <c r="AN20" s="49">
        <f t="shared" ca="1" si="28"/>
        <v>0</v>
      </c>
      <c r="AO20" s="49">
        <f t="shared" ca="1" si="29"/>
        <v>0</v>
      </c>
      <c r="AP20" s="49">
        <f t="shared" ca="1" si="30"/>
        <v>0</v>
      </c>
      <c r="AQ20" s="49">
        <f t="shared" ca="1" si="31"/>
        <v>0</v>
      </c>
      <c r="AR20" s="49">
        <f t="shared" ca="1" si="32"/>
        <v>0</v>
      </c>
      <c r="AS20" s="49">
        <f t="shared" ca="1" si="33"/>
        <v>0</v>
      </c>
      <c r="AT20" s="49">
        <f t="shared" ca="1" si="34"/>
        <v>0</v>
      </c>
      <c r="AU20" s="49">
        <f t="shared" ca="1" si="35"/>
        <v>0</v>
      </c>
      <c r="AV20" s="49">
        <f t="shared" ca="1" si="36"/>
        <v>0</v>
      </c>
      <c r="AW20" s="49">
        <f t="shared" ca="1" si="37"/>
        <v>0</v>
      </c>
      <c r="AX20" s="49">
        <f t="shared" ca="1" si="38"/>
        <v>0</v>
      </c>
      <c r="AY20" s="49">
        <f t="shared" ca="1" si="39"/>
        <v>0</v>
      </c>
      <c r="AZ20" s="50">
        <f t="shared" ca="1" si="40"/>
        <v>0</v>
      </c>
      <c r="BA20">
        <v>15</v>
      </c>
      <c r="BB20">
        <f t="shared" ca="1" si="5"/>
        <v>16</v>
      </c>
      <c r="BC20" t="str">
        <f t="shared" ca="1" si="6"/>
        <v>Felix</v>
      </c>
      <c r="BD20">
        <f t="shared" ca="1" si="7"/>
        <v>6000</v>
      </c>
    </row>
    <row r="21" spans="1:56">
      <c r="A21" s="55" t="s">
        <v>46</v>
      </c>
      <c r="B21">
        <v>19</v>
      </c>
      <c r="C21" s="48">
        <f>Spieltage!P327</f>
        <v>0</v>
      </c>
      <c r="D21" s="49">
        <f t="shared" ca="1" si="4"/>
        <v>0</v>
      </c>
      <c r="E21" s="49">
        <f t="shared" ca="1" si="41"/>
        <v>0</v>
      </c>
      <c r="F21" s="49">
        <f t="shared" ca="1" si="42"/>
        <v>0</v>
      </c>
      <c r="G21" s="49">
        <f t="shared" ca="1" si="43"/>
        <v>0</v>
      </c>
      <c r="H21" s="49">
        <f t="shared" ca="1" si="44"/>
        <v>0</v>
      </c>
      <c r="I21" s="49">
        <f t="shared" ca="1" si="45"/>
        <v>0</v>
      </c>
      <c r="J21" s="49">
        <f t="shared" ca="1" si="46"/>
        <v>0</v>
      </c>
      <c r="K21" s="49">
        <f t="shared" ca="1" si="47"/>
        <v>0</v>
      </c>
      <c r="L21" s="49">
        <f t="shared" ca="1" si="48"/>
        <v>0</v>
      </c>
      <c r="M21" s="49">
        <f t="shared" ca="1" si="49"/>
        <v>0</v>
      </c>
      <c r="N21" s="49">
        <f t="shared" ca="1" si="50"/>
        <v>0</v>
      </c>
      <c r="O21" s="49">
        <f t="shared" ca="1" si="51"/>
        <v>0</v>
      </c>
      <c r="P21" s="49">
        <f t="shared" ca="1" si="52"/>
        <v>0</v>
      </c>
      <c r="Q21" s="49">
        <f t="shared" ca="1" si="53"/>
        <v>0</v>
      </c>
      <c r="R21" s="49">
        <f t="shared" ca="1" si="54"/>
        <v>0</v>
      </c>
      <c r="S21" s="49">
        <f t="shared" ca="1" si="55"/>
        <v>0</v>
      </c>
      <c r="T21" s="49">
        <f t="shared" ca="1" si="8"/>
        <v>0</v>
      </c>
      <c r="U21" s="49">
        <f t="shared" ca="1" si="9"/>
        <v>0</v>
      </c>
      <c r="V21" s="49">
        <f t="shared" ca="1" si="10"/>
        <v>0</v>
      </c>
      <c r="W21" s="49">
        <f t="shared" ca="1" si="11"/>
        <v>0</v>
      </c>
      <c r="X21" s="49">
        <f t="shared" ca="1" si="12"/>
        <v>0</v>
      </c>
      <c r="Y21" s="49">
        <f t="shared" ca="1" si="13"/>
        <v>0</v>
      </c>
      <c r="Z21" s="49">
        <f t="shared" ca="1" si="14"/>
        <v>0</v>
      </c>
      <c r="AA21" s="49">
        <f t="shared" ca="1" si="15"/>
        <v>0</v>
      </c>
      <c r="AB21" s="49">
        <f t="shared" ca="1" si="16"/>
        <v>0</v>
      </c>
      <c r="AC21" s="49">
        <f t="shared" ca="1" si="17"/>
        <v>0</v>
      </c>
      <c r="AD21" s="49">
        <f t="shared" ca="1" si="18"/>
        <v>0</v>
      </c>
      <c r="AE21" s="49">
        <f t="shared" ca="1" si="19"/>
        <v>0</v>
      </c>
      <c r="AF21" s="49">
        <f t="shared" ca="1" si="20"/>
        <v>0</v>
      </c>
      <c r="AG21" s="49">
        <f t="shared" ca="1" si="21"/>
        <v>0</v>
      </c>
      <c r="AH21" s="49">
        <f t="shared" ca="1" si="22"/>
        <v>0</v>
      </c>
      <c r="AI21" s="49">
        <f t="shared" ca="1" si="23"/>
        <v>0</v>
      </c>
      <c r="AJ21" s="49">
        <f t="shared" ca="1" si="24"/>
        <v>0</v>
      </c>
      <c r="AK21" s="49">
        <f t="shared" ca="1" si="25"/>
        <v>0</v>
      </c>
      <c r="AL21" s="49">
        <f t="shared" ca="1" si="26"/>
        <v>0</v>
      </c>
      <c r="AM21" s="49">
        <f t="shared" ca="1" si="27"/>
        <v>0</v>
      </c>
      <c r="AN21" s="49">
        <f t="shared" ca="1" si="28"/>
        <v>0</v>
      </c>
      <c r="AO21" s="49">
        <f t="shared" ca="1" si="29"/>
        <v>0</v>
      </c>
      <c r="AP21" s="49">
        <f t="shared" ca="1" si="30"/>
        <v>0</v>
      </c>
      <c r="AQ21" s="49">
        <f t="shared" ca="1" si="31"/>
        <v>0</v>
      </c>
      <c r="AR21" s="49">
        <f t="shared" ca="1" si="32"/>
        <v>0</v>
      </c>
      <c r="AS21" s="49">
        <f t="shared" ca="1" si="33"/>
        <v>0</v>
      </c>
      <c r="AT21" s="49">
        <f t="shared" ca="1" si="34"/>
        <v>0</v>
      </c>
      <c r="AU21" s="49">
        <f t="shared" ca="1" si="35"/>
        <v>0</v>
      </c>
      <c r="AV21" s="49">
        <f t="shared" ca="1" si="36"/>
        <v>0</v>
      </c>
      <c r="AW21" s="49">
        <f t="shared" ca="1" si="37"/>
        <v>0</v>
      </c>
      <c r="AX21" s="49">
        <f t="shared" ca="1" si="38"/>
        <v>0</v>
      </c>
      <c r="AY21" s="49">
        <f t="shared" ca="1" si="39"/>
        <v>0</v>
      </c>
      <c r="AZ21" s="50">
        <f t="shared" ca="1" si="40"/>
        <v>0</v>
      </c>
      <c r="BA21">
        <v>16</v>
      </c>
      <c r="BB21">
        <f t="shared" ca="1" si="5"/>
        <v>15</v>
      </c>
      <c r="BC21" t="str">
        <f t="shared" ca="1" si="6"/>
        <v>Maik</v>
      </c>
      <c r="BD21">
        <f t="shared" ca="1" si="7"/>
        <v>6000</v>
      </c>
    </row>
    <row r="22" spans="1:56">
      <c r="A22" s="55" t="s">
        <v>47</v>
      </c>
      <c r="B22">
        <v>20</v>
      </c>
      <c r="C22" s="48">
        <f>Spieltage!P328</f>
        <v>0</v>
      </c>
      <c r="D22" s="49">
        <f t="shared" ca="1" si="4"/>
        <v>0</v>
      </c>
      <c r="E22" s="49">
        <f t="shared" ca="1" si="41"/>
        <v>0</v>
      </c>
      <c r="F22" s="49">
        <f t="shared" ca="1" si="42"/>
        <v>0</v>
      </c>
      <c r="G22" s="49">
        <f t="shared" ca="1" si="43"/>
        <v>0</v>
      </c>
      <c r="H22" s="49">
        <f t="shared" ca="1" si="44"/>
        <v>0</v>
      </c>
      <c r="I22" s="49">
        <f t="shared" ca="1" si="45"/>
        <v>0</v>
      </c>
      <c r="J22" s="49">
        <f t="shared" ca="1" si="46"/>
        <v>0</v>
      </c>
      <c r="K22" s="49">
        <f t="shared" ca="1" si="47"/>
        <v>0</v>
      </c>
      <c r="L22" s="49">
        <f t="shared" ca="1" si="48"/>
        <v>0</v>
      </c>
      <c r="M22" s="49">
        <f t="shared" ca="1" si="49"/>
        <v>0</v>
      </c>
      <c r="N22" s="49">
        <f t="shared" ca="1" si="50"/>
        <v>0</v>
      </c>
      <c r="O22" s="49">
        <f t="shared" ca="1" si="51"/>
        <v>0</v>
      </c>
      <c r="P22" s="49">
        <f t="shared" ca="1" si="52"/>
        <v>0</v>
      </c>
      <c r="Q22" s="49">
        <f t="shared" ca="1" si="53"/>
        <v>0</v>
      </c>
      <c r="R22" s="49">
        <f t="shared" ca="1" si="54"/>
        <v>0</v>
      </c>
      <c r="S22" s="49">
        <f t="shared" ca="1" si="55"/>
        <v>0</v>
      </c>
      <c r="T22" s="49">
        <f t="shared" ca="1" si="8"/>
        <v>0</v>
      </c>
      <c r="U22" s="49">
        <f t="shared" ca="1" si="9"/>
        <v>0</v>
      </c>
      <c r="V22" s="49">
        <f t="shared" ca="1" si="10"/>
        <v>0</v>
      </c>
      <c r="W22" s="49">
        <f t="shared" ca="1" si="11"/>
        <v>0</v>
      </c>
      <c r="X22" s="49">
        <f t="shared" ca="1" si="12"/>
        <v>0</v>
      </c>
      <c r="Y22" s="49">
        <f t="shared" ca="1" si="13"/>
        <v>0</v>
      </c>
      <c r="Z22" s="49">
        <f t="shared" ca="1" si="14"/>
        <v>0</v>
      </c>
      <c r="AA22" s="49">
        <f t="shared" ca="1" si="15"/>
        <v>0</v>
      </c>
      <c r="AB22" s="49">
        <f t="shared" ca="1" si="16"/>
        <v>0</v>
      </c>
      <c r="AC22" s="49">
        <f t="shared" ca="1" si="17"/>
        <v>0</v>
      </c>
      <c r="AD22" s="49">
        <f t="shared" ca="1" si="18"/>
        <v>0</v>
      </c>
      <c r="AE22" s="49">
        <f t="shared" ca="1" si="19"/>
        <v>0</v>
      </c>
      <c r="AF22" s="49">
        <f t="shared" ca="1" si="20"/>
        <v>0</v>
      </c>
      <c r="AG22" s="49">
        <f t="shared" ca="1" si="21"/>
        <v>0</v>
      </c>
      <c r="AH22" s="49">
        <f t="shared" ca="1" si="22"/>
        <v>0</v>
      </c>
      <c r="AI22" s="49">
        <f t="shared" ca="1" si="23"/>
        <v>0</v>
      </c>
      <c r="AJ22" s="49">
        <f t="shared" ca="1" si="24"/>
        <v>0</v>
      </c>
      <c r="AK22" s="49">
        <f t="shared" ca="1" si="25"/>
        <v>0</v>
      </c>
      <c r="AL22" s="49">
        <f t="shared" ca="1" si="26"/>
        <v>0</v>
      </c>
      <c r="AM22" s="49">
        <f t="shared" ca="1" si="27"/>
        <v>0</v>
      </c>
      <c r="AN22" s="49">
        <f t="shared" ca="1" si="28"/>
        <v>0</v>
      </c>
      <c r="AO22" s="49">
        <f t="shared" ca="1" si="29"/>
        <v>0</v>
      </c>
      <c r="AP22" s="49">
        <f t="shared" ca="1" si="30"/>
        <v>0</v>
      </c>
      <c r="AQ22" s="49">
        <f t="shared" ca="1" si="31"/>
        <v>0</v>
      </c>
      <c r="AR22" s="49">
        <f t="shared" ca="1" si="32"/>
        <v>0</v>
      </c>
      <c r="AS22" s="49">
        <f t="shared" ca="1" si="33"/>
        <v>0</v>
      </c>
      <c r="AT22" s="49">
        <f t="shared" ca="1" si="34"/>
        <v>0</v>
      </c>
      <c r="AU22" s="49">
        <f t="shared" ca="1" si="35"/>
        <v>0</v>
      </c>
      <c r="AV22" s="49">
        <f t="shared" ca="1" si="36"/>
        <v>0</v>
      </c>
      <c r="AW22" s="49">
        <f t="shared" ca="1" si="37"/>
        <v>0</v>
      </c>
      <c r="AX22" s="49">
        <f t="shared" ca="1" si="38"/>
        <v>0</v>
      </c>
      <c r="AY22" s="49">
        <f t="shared" ca="1" si="39"/>
        <v>0</v>
      </c>
      <c r="AZ22" s="50">
        <f t="shared" ca="1" si="40"/>
        <v>0</v>
      </c>
      <c r="BA22">
        <v>17</v>
      </c>
      <c r="BB22">
        <f t="shared" ca="1" si="5"/>
        <v>4</v>
      </c>
      <c r="BC22" t="str">
        <f t="shared" ca="1" si="6"/>
        <v>Birgit</v>
      </c>
      <c r="BD22">
        <f t="shared" ca="1" si="7"/>
        <v>9000</v>
      </c>
    </row>
    <row r="23" spans="1:56">
      <c r="A23" s="55" t="s">
        <v>48</v>
      </c>
      <c r="B23">
        <v>21</v>
      </c>
      <c r="C23" s="48">
        <f>Spieltage!P329</f>
        <v>0</v>
      </c>
      <c r="D23" s="49">
        <f t="shared" ca="1" si="4"/>
        <v>0</v>
      </c>
      <c r="E23" s="49">
        <f t="shared" ca="1" si="41"/>
        <v>0</v>
      </c>
      <c r="F23" s="49">
        <f t="shared" ca="1" si="42"/>
        <v>0</v>
      </c>
      <c r="G23" s="49">
        <f t="shared" ca="1" si="43"/>
        <v>0</v>
      </c>
      <c r="H23" s="49">
        <f t="shared" ca="1" si="44"/>
        <v>0</v>
      </c>
      <c r="I23" s="49">
        <f t="shared" ca="1" si="45"/>
        <v>0</v>
      </c>
      <c r="J23" s="49">
        <f t="shared" ca="1" si="46"/>
        <v>0</v>
      </c>
      <c r="K23" s="49">
        <f t="shared" ca="1" si="47"/>
        <v>0</v>
      </c>
      <c r="L23" s="49">
        <f t="shared" ca="1" si="48"/>
        <v>0</v>
      </c>
      <c r="M23" s="49">
        <f t="shared" ca="1" si="49"/>
        <v>0</v>
      </c>
      <c r="N23" s="49">
        <f t="shared" ca="1" si="50"/>
        <v>0</v>
      </c>
      <c r="O23" s="49">
        <f t="shared" ca="1" si="51"/>
        <v>0</v>
      </c>
      <c r="P23" s="49">
        <f t="shared" ca="1" si="52"/>
        <v>0</v>
      </c>
      <c r="Q23" s="49">
        <f t="shared" ca="1" si="53"/>
        <v>0</v>
      </c>
      <c r="R23" s="49">
        <f t="shared" ca="1" si="54"/>
        <v>0</v>
      </c>
      <c r="S23" s="49">
        <f t="shared" ca="1" si="55"/>
        <v>0</v>
      </c>
      <c r="T23" s="49">
        <f t="shared" ca="1" si="8"/>
        <v>0</v>
      </c>
      <c r="U23" s="49">
        <f t="shared" ca="1" si="9"/>
        <v>0</v>
      </c>
      <c r="V23" s="49">
        <f t="shared" ca="1" si="10"/>
        <v>0</v>
      </c>
      <c r="W23" s="49">
        <f t="shared" ca="1" si="11"/>
        <v>0</v>
      </c>
      <c r="X23" s="49">
        <f t="shared" ca="1" si="12"/>
        <v>0</v>
      </c>
      <c r="Y23" s="49">
        <f t="shared" ca="1" si="13"/>
        <v>0</v>
      </c>
      <c r="Z23" s="49">
        <f t="shared" ca="1" si="14"/>
        <v>0</v>
      </c>
      <c r="AA23" s="49">
        <f t="shared" ca="1" si="15"/>
        <v>0</v>
      </c>
      <c r="AB23" s="49">
        <f t="shared" ca="1" si="16"/>
        <v>0</v>
      </c>
      <c r="AC23" s="49">
        <f t="shared" ca="1" si="17"/>
        <v>0</v>
      </c>
      <c r="AD23" s="49">
        <f t="shared" ca="1" si="18"/>
        <v>0</v>
      </c>
      <c r="AE23" s="49">
        <f t="shared" ca="1" si="19"/>
        <v>0</v>
      </c>
      <c r="AF23" s="49">
        <f t="shared" ca="1" si="20"/>
        <v>0</v>
      </c>
      <c r="AG23" s="49">
        <f t="shared" ca="1" si="21"/>
        <v>0</v>
      </c>
      <c r="AH23" s="49">
        <f t="shared" ca="1" si="22"/>
        <v>0</v>
      </c>
      <c r="AI23" s="49">
        <f t="shared" ca="1" si="23"/>
        <v>0</v>
      </c>
      <c r="AJ23" s="49">
        <f t="shared" ca="1" si="24"/>
        <v>0</v>
      </c>
      <c r="AK23" s="49">
        <f t="shared" ca="1" si="25"/>
        <v>0</v>
      </c>
      <c r="AL23" s="49">
        <f t="shared" ca="1" si="26"/>
        <v>0</v>
      </c>
      <c r="AM23" s="49">
        <f t="shared" ca="1" si="27"/>
        <v>0</v>
      </c>
      <c r="AN23" s="49">
        <f t="shared" ca="1" si="28"/>
        <v>0</v>
      </c>
      <c r="AO23" s="49">
        <f t="shared" ca="1" si="29"/>
        <v>0</v>
      </c>
      <c r="AP23" s="49">
        <f t="shared" ca="1" si="30"/>
        <v>0</v>
      </c>
      <c r="AQ23" s="49">
        <f t="shared" ca="1" si="31"/>
        <v>0</v>
      </c>
      <c r="AR23" s="49">
        <f t="shared" ca="1" si="32"/>
        <v>0</v>
      </c>
      <c r="AS23" s="49">
        <f t="shared" ca="1" si="33"/>
        <v>0</v>
      </c>
      <c r="AT23" s="49">
        <f t="shared" ca="1" si="34"/>
        <v>0</v>
      </c>
      <c r="AU23" s="49">
        <f t="shared" ca="1" si="35"/>
        <v>0</v>
      </c>
      <c r="AV23" s="49">
        <f t="shared" ca="1" si="36"/>
        <v>0</v>
      </c>
      <c r="AW23" s="49">
        <f t="shared" ca="1" si="37"/>
        <v>0</v>
      </c>
      <c r="AX23" s="49">
        <f t="shared" ca="1" si="38"/>
        <v>0</v>
      </c>
      <c r="AY23" s="49">
        <f t="shared" ca="1" si="39"/>
        <v>0</v>
      </c>
      <c r="AZ23" s="50">
        <f t="shared" ca="1" si="40"/>
        <v>0</v>
      </c>
      <c r="BA23">
        <v>18</v>
      </c>
      <c r="BB23">
        <f t="shared" ca="1" si="5"/>
        <v>2</v>
      </c>
      <c r="BC23" t="str">
        <f t="shared" ca="1" si="6"/>
        <v>Gerd</v>
      </c>
      <c r="BD23">
        <f t="shared" ca="1" si="7"/>
        <v>11000</v>
      </c>
    </row>
    <row r="24" spans="1:56">
      <c r="A24" s="55" t="s">
        <v>49</v>
      </c>
      <c r="B24">
        <v>22</v>
      </c>
      <c r="C24" s="48">
        <f>Spieltage!P330</f>
        <v>0</v>
      </c>
      <c r="D24" s="49">
        <f t="shared" ca="1" si="4"/>
        <v>0</v>
      </c>
      <c r="E24" s="49">
        <f t="shared" ca="1" si="41"/>
        <v>0</v>
      </c>
      <c r="F24" s="49">
        <f t="shared" ca="1" si="42"/>
        <v>0</v>
      </c>
      <c r="G24" s="49">
        <f t="shared" ca="1" si="43"/>
        <v>0</v>
      </c>
      <c r="H24" s="49">
        <f t="shared" ca="1" si="44"/>
        <v>0</v>
      </c>
      <c r="I24" s="49">
        <f t="shared" ca="1" si="45"/>
        <v>0</v>
      </c>
      <c r="J24" s="49">
        <f t="shared" ca="1" si="46"/>
        <v>0</v>
      </c>
      <c r="K24" s="49">
        <f t="shared" ca="1" si="47"/>
        <v>0</v>
      </c>
      <c r="L24" s="49">
        <f t="shared" ca="1" si="48"/>
        <v>0</v>
      </c>
      <c r="M24" s="49">
        <f t="shared" ca="1" si="49"/>
        <v>0</v>
      </c>
      <c r="N24" s="49">
        <f t="shared" ca="1" si="50"/>
        <v>0</v>
      </c>
      <c r="O24" s="49">
        <f t="shared" ca="1" si="51"/>
        <v>0</v>
      </c>
      <c r="P24" s="49">
        <f t="shared" ca="1" si="52"/>
        <v>0</v>
      </c>
      <c r="Q24" s="49">
        <f t="shared" ca="1" si="53"/>
        <v>0</v>
      </c>
      <c r="R24" s="49">
        <f t="shared" ca="1" si="54"/>
        <v>0</v>
      </c>
      <c r="S24" s="49">
        <f t="shared" ca="1" si="55"/>
        <v>0</v>
      </c>
      <c r="T24" s="49">
        <f t="shared" ca="1" si="8"/>
        <v>0</v>
      </c>
      <c r="U24" s="49">
        <f t="shared" ca="1" si="9"/>
        <v>0</v>
      </c>
      <c r="V24" s="49">
        <f t="shared" ca="1" si="10"/>
        <v>0</v>
      </c>
      <c r="W24" s="49">
        <f t="shared" ca="1" si="11"/>
        <v>0</v>
      </c>
      <c r="X24" s="49">
        <f t="shared" ca="1" si="12"/>
        <v>0</v>
      </c>
      <c r="Y24" s="49">
        <f t="shared" ca="1" si="13"/>
        <v>0</v>
      </c>
      <c r="Z24" s="49">
        <f t="shared" ca="1" si="14"/>
        <v>0</v>
      </c>
      <c r="AA24" s="49">
        <f t="shared" ca="1" si="15"/>
        <v>0</v>
      </c>
      <c r="AB24" s="49">
        <f t="shared" ca="1" si="16"/>
        <v>0</v>
      </c>
      <c r="AC24" s="49">
        <f t="shared" ca="1" si="17"/>
        <v>0</v>
      </c>
      <c r="AD24" s="49">
        <f t="shared" ca="1" si="18"/>
        <v>0</v>
      </c>
      <c r="AE24" s="49">
        <f t="shared" ca="1" si="19"/>
        <v>0</v>
      </c>
      <c r="AF24" s="49">
        <f t="shared" ca="1" si="20"/>
        <v>0</v>
      </c>
      <c r="AG24" s="49">
        <f t="shared" ca="1" si="21"/>
        <v>0</v>
      </c>
      <c r="AH24" s="49">
        <f t="shared" ca="1" si="22"/>
        <v>0</v>
      </c>
      <c r="AI24" s="49">
        <f t="shared" ca="1" si="23"/>
        <v>0</v>
      </c>
      <c r="AJ24" s="49">
        <f t="shared" ca="1" si="24"/>
        <v>0</v>
      </c>
      <c r="AK24" s="49">
        <f t="shared" ca="1" si="25"/>
        <v>0</v>
      </c>
      <c r="AL24" s="49">
        <f t="shared" ca="1" si="26"/>
        <v>0</v>
      </c>
      <c r="AM24" s="49">
        <f t="shared" ca="1" si="27"/>
        <v>0</v>
      </c>
      <c r="AN24" s="49">
        <f t="shared" ca="1" si="28"/>
        <v>0</v>
      </c>
      <c r="AO24" s="49">
        <f t="shared" ca="1" si="29"/>
        <v>0</v>
      </c>
      <c r="AP24" s="49">
        <f t="shared" ca="1" si="30"/>
        <v>0</v>
      </c>
      <c r="AQ24" s="49">
        <f t="shared" ca="1" si="31"/>
        <v>0</v>
      </c>
      <c r="AR24" s="49">
        <f t="shared" ca="1" si="32"/>
        <v>0</v>
      </c>
      <c r="AS24" s="49">
        <f t="shared" ca="1" si="33"/>
        <v>0</v>
      </c>
      <c r="AT24" s="49">
        <f t="shared" ca="1" si="34"/>
        <v>0</v>
      </c>
      <c r="AU24" s="49">
        <f t="shared" ca="1" si="35"/>
        <v>0</v>
      </c>
      <c r="AV24" s="49">
        <f t="shared" ca="1" si="36"/>
        <v>0</v>
      </c>
      <c r="AW24" s="49">
        <f t="shared" ca="1" si="37"/>
        <v>0</v>
      </c>
      <c r="AX24" s="49">
        <f t="shared" ca="1" si="38"/>
        <v>0</v>
      </c>
      <c r="AY24" s="49">
        <f t="shared" ca="1" si="39"/>
        <v>0</v>
      </c>
      <c r="AZ24" s="50">
        <f t="shared" ca="1" si="40"/>
        <v>0</v>
      </c>
      <c r="BA24">
        <v>19</v>
      </c>
      <c r="BB24">
        <f t="shared" ca="1" si="5"/>
        <v>7</v>
      </c>
      <c r="BC24" t="str">
        <f t="shared" ca="1" si="6"/>
        <v>Bertl</v>
      </c>
      <c r="BD24">
        <f t="shared" ca="1" si="7"/>
        <v>8000</v>
      </c>
    </row>
    <row r="25" spans="1:56">
      <c r="A25" s="55" t="s">
        <v>50</v>
      </c>
      <c r="B25">
        <v>23</v>
      </c>
      <c r="C25" s="48">
        <f>Spieltage!P331</f>
        <v>0</v>
      </c>
      <c r="D25" s="49">
        <f t="shared" ca="1" si="4"/>
        <v>0</v>
      </c>
      <c r="E25" s="49">
        <f t="shared" ca="1" si="41"/>
        <v>0</v>
      </c>
      <c r="F25" s="49">
        <f t="shared" ca="1" si="42"/>
        <v>0</v>
      </c>
      <c r="G25" s="49">
        <f t="shared" ca="1" si="43"/>
        <v>0</v>
      </c>
      <c r="H25" s="49">
        <f t="shared" ca="1" si="44"/>
        <v>0</v>
      </c>
      <c r="I25" s="49">
        <f t="shared" ca="1" si="45"/>
        <v>0</v>
      </c>
      <c r="J25" s="49">
        <f t="shared" ca="1" si="46"/>
        <v>0</v>
      </c>
      <c r="K25" s="49">
        <f t="shared" ca="1" si="47"/>
        <v>0</v>
      </c>
      <c r="L25" s="49">
        <f t="shared" ca="1" si="48"/>
        <v>0</v>
      </c>
      <c r="M25" s="49">
        <f t="shared" ca="1" si="49"/>
        <v>0</v>
      </c>
      <c r="N25" s="49">
        <f t="shared" ca="1" si="50"/>
        <v>0</v>
      </c>
      <c r="O25" s="49">
        <f t="shared" ca="1" si="51"/>
        <v>0</v>
      </c>
      <c r="P25" s="49">
        <f t="shared" ca="1" si="52"/>
        <v>0</v>
      </c>
      <c r="Q25" s="49">
        <f t="shared" ca="1" si="53"/>
        <v>0</v>
      </c>
      <c r="R25" s="49">
        <f t="shared" ca="1" si="54"/>
        <v>0</v>
      </c>
      <c r="S25" s="49">
        <f t="shared" ca="1" si="55"/>
        <v>0</v>
      </c>
      <c r="T25" s="49">
        <f t="shared" ca="1" si="8"/>
        <v>0</v>
      </c>
      <c r="U25" s="49">
        <f t="shared" ca="1" si="9"/>
        <v>0</v>
      </c>
      <c r="V25" s="49">
        <f t="shared" ca="1" si="10"/>
        <v>0</v>
      </c>
      <c r="W25" s="49">
        <f t="shared" ca="1" si="11"/>
        <v>0</v>
      </c>
      <c r="X25" s="49">
        <f t="shared" ca="1" si="12"/>
        <v>0</v>
      </c>
      <c r="Y25" s="49">
        <f t="shared" ca="1" si="13"/>
        <v>0</v>
      </c>
      <c r="Z25" s="49">
        <f t="shared" ca="1" si="14"/>
        <v>0</v>
      </c>
      <c r="AA25" s="49">
        <f t="shared" ca="1" si="15"/>
        <v>0</v>
      </c>
      <c r="AB25" s="49">
        <f t="shared" ca="1" si="16"/>
        <v>0</v>
      </c>
      <c r="AC25" s="49">
        <f t="shared" ca="1" si="17"/>
        <v>0</v>
      </c>
      <c r="AD25" s="49">
        <f t="shared" ca="1" si="18"/>
        <v>0</v>
      </c>
      <c r="AE25" s="49">
        <f t="shared" ca="1" si="19"/>
        <v>0</v>
      </c>
      <c r="AF25" s="49">
        <f t="shared" ca="1" si="20"/>
        <v>0</v>
      </c>
      <c r="AG25" s="49">
        <f t="shared" ca="1" si="21"/>
        <v>0</v>
      </c>
      <c r="AH25" s="49">
        <f t="shared" ca="1" si="22"/>
        <v>0</v>
      </c>
      <c r="AI25" s="49">
        <f t="shared" ca="1" si="23"/>
        <v>0</v>
      </c>
      <c r="AJ25" s="49">
        <f t="shared" ca="1" si="24"/>
        <v>0</v>
      </c>
      <c r="AK25" s="49">
        <f t="shared" ca="1" si="25"/>
        <v>0</v>
      </c>
      <c r="AL25" s="49">
        <f t="shared" ca="1" si="26"/>
        <v>0</v>
      </c>
      <c r="AM25" s="49">
        <f t="shared" ca="1" si="27"/>
        <v>0</v>
      </c>
      <c r="AN25" s="49">
        <f t="shared" ca="1" si="28"/>
        <v>0</v>
      </c>
      <c r="AO25" s="49">
        <f t="shared" ca="1" si="29"/>
        <v>0</v>
      </c>
      <c r="AP25" s="49">
        <f t="shared" ca="1" si="30"/>
        <v>0</v>
      </c>
      <c r="AQ25" s="49">
        <f t="shared" ca="1" si="31"/>
        <v>0</v>
      </c>
      <c r="AR25" s="49">
        <f t="shared" ca="1" si="32"/>
        <v>0</v>
      </c>
      <c r="AS25" s="49">
        <f t="shared" ca="1" si="33"/>
        <v>0</v>
      </c>
      <c r="AT25" s="49">
        <f t="shared" ca="1" si="34"/>
        <v>0</v>
      </c>
      <c r="AU25" s="49">
        <f t="shared" ca="1" si="35"/>
        <v>0</v>
      </c>
      <c r="AV25" s="49">
        <f t="shared" ca="1" si="36"/>
        <v>0</v>
      </c>
      <c r="AW25" s="49">
        <f t="shared" ca="1" si="37"/>
        <v>0</v>
      </c>
      <c r="AX25" s="49">
        <f t="shared" ca="1" si="38"/>
        <v>0</v>
      </c>
      <c r="AY25" s="49">
        <f t="shared" ca="1" si="39"/>
        <v>0</v>
      </c>
      <c r="AZ25" s="50">
        <f t="shared" ca="1" si="40"/>
        <v>0</v>
      </c>
      <c r="BA25">
        <v>20</v>
      </c>
      <c r="BB25">
        <f t="shared" ca="1" si="5"/>
        <v>14</v>
      </c>
      <c r="BC25" t="str">
        <f t="shared" ca="1" si="6"/>
        <v>Hammer</v>
      </c>
      <c r="BD25">
        <f t="shared" ca="1" si="7"/>
        <v>6000</v>
      </c>
    </row>
    <row r="26" spans="1:56">
      <c r="A26" s="55" t="s">
        <v>51</v>
      </c>
      <c r="B26">
        <v>24</v>
      </c>
      <c r="C26" s="48">
        <f>Spieltage!P332</f>
        <v>0</v>
      </c>
      <c r="D26" s="49">
        <f t="shared" ca="1" si="4"/>
        <v>0</v>
      </c>
      <c r="E26" s="49">
        <f t="shared" ca="1" si="41"/>
        <v>0</v>
      </c>
      <c r="F26" s="49">
        <f t="shared" ca="1" si="42"/>
        <v>0</v>
      </c>
      <c r="G26" s="49">
        <f t="shared" ca="1" si="43"/>
        <v>0</v>
      </c>
      <c r="H26" s="49">
        <f t="shared" ca="1" si="44"/>
        <v>0</v>
      </c>
      <c r="I26" s="49">
        <f t="shared" ca="1" si="45"/>
        <v>0</v>
      </c>
      <c r="J26" s="49">
        <f t="shared" ca="1" si="46"/>
        <v>0</v>
      </c>
      <c r="K26" s="49">
        <f t="shared" ca="1" si="47"/>
        <v>0</v>
      </c>
      <c r="L26" s="49">
        <f t="shared" ca="1" si="48"/>
        <v>0</v>
      </c>
      <c r="M26" s="49">
        <f t="shared" ca="1" si="49"/>
        <v>0</v>
      </c>
      <c r="N26" s="49">
        <f t="shared" ca="1" si="50"/>
        <v>0</v>
      </c>
      <c r="O26" s="49">
        <f t="shared" ca="1" si="51"/>
        <v>0</v>
      </c>
      <c r="P26" s="49">
        <f t="shared" ca="1" si="52"/>
        <v>0</v>
      </c>
      <c r="Q26" s="49">
        <f t="shared" ca="1" si="53"/>
        <v>0</v>
      </c>
      <c r="R26" s="49">
        <f t="shared" ca="1" si="54"/>
        <v>0</v>
      </c>
      <c r="S26" s="49">
        <f t="shared" ca="1" si="55"/>
        <v>0</v>
      </c>
      <c r="T26" s="49">
        <f t="shared" ca="1" si="8"/>
        <v>0</v>
      </c>
      <c r="U26" s="49">
        <f t="shared" ca="1" si="9"/>
        <v>0</v>
      </c>
      <c r="V26" s="49">
        <f t="shared" ca="1" si="10"/>
        <v>0</v>
      </c>
      <c r="W26" s="49">
        <f t="shared" ca="1" si="11"/>
        <v>0</v>
      </c>
      <c r="X26" s="49">
        <f t="shared" ca="1" si="12"/>
        <v>0</v>
      </c>
      <c r="Y26" s="49">
        <f t="shared" ca="1" si="13"/>
        <v>0</v>
      </c>
      <c r="Z26" s="49">
        <f t="shared" ca="1" si="14"/>
        <v>0</v>
      </c>
      <c r="AA26" s="49">
        <f t="shared" ca="1" si="15"/>
        <v>0</v>
      </c>
      <c r="AB26" s="49">
        <f t="shared" ca="1" si="16"/>
        <v>0</v>
      </c>
      <c r="AC26" s="49">
        <f t="shared" ca="1" si="17"/>
        <v>0</v>
      </c>
      <c r="AD26" s="49">
        <f t="shared" ca="1" si="18"/>
        <v>0</v>
      </c>
      <c r="AE26" s="49">
        <f t="shared" ca="1" si="19"/>
        <v>0</v>
      </c>
      <c r="AF26" s="49">
        <f t="shared" ca="1" si="20"/>
        <v>0</v>
      </c>
      <c r="AG26" s="49">
        <f t="shared" ca="1" si="21"/>
        <v>0</v>
      </c>
      <c r="AH26" s="49">
        <f t="shared" ca="1" si="22"/>
        <v>0</v>
      </c>
      <c r="AI26" s="49">
        <f t="shared" ca="1" si="23"/>
        <v>0</v>
      </c>
      <c r="AJ26" s="49">
        <f t="shared" ca="1" si="24"/>
        <v>0</v>
      </c>
      <c r="AK26" s="49">
        <f t="shared" ca="1" si="25"/>
        <v>0</v>
      </c>
      <c r="AL26" s="49">
        <f t="shared" ca="1" si="26"/>
        <v>0</v>
      </c>
      <c r="AM26" s="49">
        <f t="shared" ca="1" si="27"/>
        <v>0</v>
      </c>
      <c r="AN26" s="49">
        <f t="shared" ca="1" si="28"/>
        <v>0</v>
      </c>
      <c r="AO26" s="49">
        <f t="shared" ca="1" si="29"/>
        <v>0</v>
      </c>
      <c r="AP26" s="49">
        <f t="shared" ca="1" si="30"/>
        <v>0</v>
      </c>
      <c r="AQ26" s="49">
        <f t="shared" ca="1" si="31"/>
        <v>0</v>
      </c>
      <c r="AR26" s="49">
        <f t="shared" ca="1" si="32"/>
        <v>0</v>
      </c>
      <c r="AS26" s="49">
        <f t="shared" ca="1" si="33"/>
        <v>0</v>
      </c>
      <c r="AT26" s="49">
        <f t="shared" ca="1" si="34"/>
        <v>0</v>
      </c>
      <c r="AU26" s="49">
        <f t="shared" ca="1" si="35"/>
        <v>0</v>
      </c>
      <c r="AV26" s="49">
        <f t="shared" ca="1" si="36"/>
        <v>0</v>
      </c>
      <c r="AW26" s="49">
        <f t="shared" ca="1" si="37"/>
        <v>0</v>
      </c>
      <c r="AX26" s="49">
        <f t="shared" ca="1" si="38"/>
        <v>0</v>
      </c>
      <c r="AY26" s="49">
        <f t="shared" ca="1" si="39"/>
        <v>0</v>
      </c>
      <c r="AZ26" s="50">
        <f t="shared" ca="1" si="40"/>
        <v>0</v>
      </c>
      <c r="BA26">
        <v>21</v>
      </c>
      <c r="BB26">
        <f t="shared" ca="1" si="5"/>
        <v>24</v>
      </c>
      <c r="BC26" t="str">
        <f t="shared" ca="1" si="6"/>
        <v>Max</v>
      </c>
      <c r="BD26">
        <f t="shared" ca="1" si="7"/>
        <v>5000</v>
      </c>
    </row>
    <row r="27" spans="1:56">
      <c r="A27" s="55" t="s">
        <v>52</v>
      </c>
      <c r="B27">
        <v>25</v>
      </c>
      <c r="C27" s="48">
        <f>Spieltage!P333</f>
        <v>0</v>
      </c>
      <c r="D27" s="49">
        <f t="shared" ca="1" si="4"/>
        <v>0</v>
      </c>
      <c r="E27" s="49">
        <f t="shared" ca="1" si="41"/>
        <v>0</v>
      </c>
      <c r="F27" s="49">
        <f t="shared" ca="1" si="42"/>
        <v>0</v>
      </c>
      <c r="G27" s="49">
        <f t="shared" ca="1" si="43"/>
        <v>0</v>
      </c>
      <c r="H27" s="49">
        <f t="shared" ca="1" si="44"/>
        <v>0</v>
      </c>
      <c r="I27" s="49">
        <f t="shared" ca="1" si="45"/>
        <v>0</v>
      </c>
      <c r="J27" s="49">
        <f t="shared" ca="1" si="46"/>
        <v>0</v>
      </c>
      <c r="K27" s="49">
        <f t="shared" ca="1" si="47"/>
        <v>0</v>
      </c>
      <c r="L27" s="49">
        <f t="shared" ca="1" si="48"/>
        <v>0</v>
      </c>
      <c r="M27" s="49">
        <f t="shared" ca="1" si="49"/>
        <v>0</v>
      </c>
      <c r="N27" s="49">
        <f t="shared" ca="1" si="50"/>
        <v>0</v>
      </c>
      <c r="O27" s="49">
        <f t="shared" ca="1" si="51"/>
        <v>0</v>
      </c>
      <c r="P27" s="49">
        <f t="shared" ca="1" si="52"/>
        <v>0</v>
      </c>
      <c r="Q27" s="49">
        <f t="shared" ca="1" si="53"/>
        <v>0</v>
      </c>
      <c r="R27" s="49">
        <f t="shared" ca="1" si="54"/>
        <v>0</v>
      </c>
      <c r="S27" s="49">
        <f t="shared" ca="1" si="55"/>
        <v>0</v>
      </c>
      <c r="T27" s="49">
        <f t="shared" ca="1" si="8"/>
        <v>0</v>
      </c>
      <c r="U27" s="49">
        <f t="shared" ca="1" si="9"/>
        <v>0</v>
      </c>
      <c r="V27" s="49">
        <f t="shared" ca="1" si="10"/>
        <v>0</v>
      </c>
      <c r="W27" s="49">
        <f t="shared" ca="1" si="11"/>
        <v>0</v>
      </c>
      <c r="X27" s="49">
        <f t="shared" ca="1" si="12"/>
        <v>0</v>
      </c>
      <c r="Y27" s="49">
        <f t="shared" ca="1" si="13"/>
        <v>0</v>
      </c>
      <c r="Z27" s="49">
        <f t="shared" ca="1" si="14"/>
        <v>0</v>
      </c>
      <c r="AA27" s="49">
        <f t="shared" ca="1" si="15"/>
        <v>0</v>
      </c>
      <c r="AB27" s="49">
        <f t="shared" ca="1" si="16"/>
        <v>0</v>
      </c>
      <c r="AC27" s="49">
        <f t="shared" ca="1" si="17"/>
        <v>0</v>
      </c>
      <c r="AD27" s="49">
        <f t="shared" ca="1" si="18"/>
        <v>0</v>
      </c>
      <c r="AE27" s="49">
        <f t="shared" ca="1" si="19"/>
        <v>0</v>
      </c>
      <c r="AF27" s="49">
        <f t="shared" ca="1" si="20"/>
        <v>0</v>
      </c>
      <c r="AG27" s="49">
        <f t="shared" ca="1" si="21"/>
        <v>0</v>
      </c>
      <c r="AH27" s="49">
        <f t="shared" ca="1" si="22"/>
        <v>0</v>
      </c>
      <c r="AI27" s="49">
        <f t="shared" ca="1" si="23"/>
        <v>0</v>
      </c>
      <c r="AJ27" s="49">
        <f t="shared" ca="1" si="24"/>
        <v>0</v>
      </c>
      <c r="AK27" s="49">
        <f t="shared" ca="1" si="25"/>
        <v>0</v>
      </c>
      <c r="AL27" s="49">
        <f t="shared" ca="1" si="26"/>
        <v>0</v>
      </c>
      <c r="AM27" s="49">
        <f t="shared" ca="1" si="27"/>
        <v>0</v>
      </c>
      <c r="AN27" s="49">
        <f t="shared" ca="1" si="28"/>
        <v>0</v>
      </c>
      <c r="AO27" s="49">
        <f t="shared" ca="1" si="29"/>
        <v>0</v>
      </c>
      <c r="AP27" s="49">
        <f t="shared" ca="1" si="30"/>
        <v>0</v>
      </c>
      <c r="AQ27" s="49">
        <f t="shared" ca="1" si="31"/>
        <v>0</v>
      </c>
      <c r="AR27" s="49">
        <f t="shared" ca="1" si="32"/>
        <v>0</v>
      </c>
      <c r="AS27" s="49">
        <f t="shared" ca="1" si="33"/>
        <v>0</v>
      </c>
      <c r="AT27" s="49">
        <f t="shared" ca="1" si="34"/>
        <v>0</v>
      </c>
      <c r="AU27" s="49">
        <f t="shared" ca="1" si="35"/>
        <v>0</v>
      </c>
      <c r="AV27" s="49">
        <f t="shared" ca="1" si="36"/>
        <v>0</v>
      </c>
      <c r="AW27" s="49">
        <f t="shared" ca="1" si="37"/>
        <v>0</v>
      </c>
      <c r="AX27" s="49">
        <f t="shared" ca="1" si="38"/>
        <v>0</v>
      </c>
      <c r="AY27" s="49">
        <f t="shared" ca="1" si="39"/>
        <v>0</v>
      </c>
      <c r="AZ27" s="50">
        <f t="shared" ca="1" si="40"/>
        <v>0</v>
      </c>
      <c r="BA27">
        <v>22</v>
      </c>
      <c r="BB27">
        <f t="shared" ca="1" si="5"/>
        <v>26</v>
      </c>
      <c r="BC27" t="str">
        <f t="shared" ca="1" si="6"/>
        <v>Michael</v>
      </c>
      <c r="BD27">
        <f t="shared" ca="1" si="7"/>
        <v>4000</v>
      </c>
    </row>
    <row r="28" spans="1:56">
      <c r="A28" s="55" t="s">
        <v>53</v>
      </c>
      <c r="B28">
        <v>26</v>
      </c>
      <c r="C28" s="48">
        <f>Spieltage!P334</f>
        <v>0</v>
      </c>
      <c r="D28" s="49">
        <f t="shared" ca="1" si="4"/>
        <v>0</v>
      </c>
      <c r="E28" s="49">
        <f t="shared" ca="1" si="41"/>
        <v>0</v>
      </c>
      <c r="F28" s="49">
        <f t="shared" ca="1" si="42"/>
        <v>0</v>
      </c>
      <c r="G28" s="49">
        <f t="shared" ca="1" si="43"/>
        <v>0</v>
      </c>
      <c r="H28" s="49">
        <f t="shared" ca="1" si="44"/>
        <v>0</v>
      </c>
      <c r="I28" s="49">
        <f t="shared" ca="1" si="45"/>
        <v>0</v>
      </c>
      <c r="J28" s="49">
        <f t="shared" ca="1" si="46"/>
        <v>0</v>
      </c>
      <c r="K28" s="49">
        <f t="shared" ca="1" si="47"/>
        <v>0</v>
      </c>
      <c r="L28" s="49">
        <f t="shared" ca="1" si="48"/>
        <v>0</v>
      </c>
      <c r="M28" s="49">
        <f t="shared" ca="1" si="49"/>
        <v>0</v>
      </c>
      <c r="N28" s="49">
        <f t="shared" ca="1" si="50"/>
        <v>0</v>
      </c>
      <c r="O28" s="49">
        <f t="shared" ca="1" si="51"/>
        <v>0</v>
      </c>
      <c r="P28" s="49">
        <f t="shared" ca="1" si="52"/>
        <v>0</v>
      </c>
      <c r="Q28" s="49">
        <f t="shared" ca="1" si="53"/>
        <v>0</v>
      </c>
      <c r="R28" s="49">
        <f t="shared" ca="1" si="54"/>
        <v>0</v>
      </c>
      <c r="S28" s="49">
        <f t="shared" ca="1" si="55"/>
        <v>0</v>
      </c>
      <c r="T28" s="49">
        <f t="shared" ca="1" si="8"/>
        <v>0</v>
      </c>
      <c r="U28" s="49">
        <f t="shared" ca="1" si="9"/>
        <v>0</v>
      </c>
      <c r="V28" s="49">
        <f t="shared" ca="1" si="10"/>
        <v>0</v>
      </c>
      <c r="W28" s="49">
        <f t="shared" ca="1" si="11"/>
        <v>0</v>
      </c>
      <c r="X28" s="49">
        <f t="shared" ca="1" si="12"/>
        <v>0</v>
      </c>
      <c r="Y28" s="49">
        <f t="shared" ca="1" si="13"/>
        <v>0</v>
      </c>
      <c r="Z28" s="49">
        <f t="shared" ca="1" si="14"/>
        <v>0</v>
      </c>
      <c r="AA28" s="49">
        <f t="shared" ca="1" si="15"/>
        <v>0</v>
      </c>
      <c r="AB28" s="49">
        <f t="shared" ca="1" si="16"/>
        <v>0</v>
      </c>
      <c r="AC28" s="49">
        <f t="shared" ca="1" si="17"/>
        <v>0</v>
      </c>
      <c r="AD28" s="49">
        <f t="shared" ca="1" si="18"/>
        <v>0</v>
      </c>
      <c r="AE28" s="49">
        <f t="shared" ca="1" si="19"/>
        <v>0</v>
      </c>
      <c r="AF28" s="49">
        <f t="shared" ca="1" si="20"/>
        <v>0</v>
      </c>
      <c r="AG28" s="49">
        <f t="shared" ca="1" si="21"/>
        <v>0</v>
      </c>
      <c r="AH28" s="49">
        <f t="shared" ca="1" si="22"/>
        <v>0</v>
      </c>
      <c r="AI28" s="49">
        <f t="shared" ca="1" si="23"/>
        <v>0</v>
      </c>
      <c r="AJ28" s="49">
        <f t="shared" ca="1" si="24"/>
        <v>0</v>
      </c>
      <c r="AK28" s="49">
        <f t="shared" ca="1" si="25"/>
        <v>0</v>
      </c>
      <c r="AL28" s="49">
        <f t="shared" ca="1" si="26"/>
        <v>0</v>
      </c>
      <c r="AM28" s="49">
        <f t="shared" ca="1" si="27"/>
        <v>0</v>
      </c>
      <c r="AN28" s="49">
        <f t="shared" ca="1" si="28"/>
        <v>0</v>
      </c>
      <c r="AO28" s="49">
        <f t="shared" ca="1" si="29"/>
        <v>0</v>
      </c>
      <c r="AP28" s="49">
        <f t="shared" ca="1" si="30"/>
        <v>0</v>
      </c>
      <c r="AQ28" s="49">
        <f t="shared" ca="1" si="31"/>
        <v>0</v>
      </c>
      <c r="AR28" s="49">
        <f t="shared" ca="1" si="32"/>
        <v>0</v>
      </c>
      <c r="AS28" s="49">
        <f t="shared" ca="1" si="33"/>
        <v>0</v>
      </c>
      <c r="AT28" s="49">
        <f t="shared" ca="1" si="34"/>
        <v>0</v>
      </c>
      <c r="AU28" s="49">
        <f t="shared" ca="1" si="35"/>
        <v>0</v>
      </c>
      <c r="AV28" s="49">
        <f t="shared" ca="1" si="36"/>
        <v>0</v>
      </c>
      <c r="AW28" s="49">
        <f t="shared" ca="1" si="37"/>
        <v>0</v>
      </c>
      <c r="AX28" s="49">
        <f t="shared" ca="1" si="38"/>
        <v>0</v>
      </c>
      <c r="AY28" s="49">
        <f t="shared" ca="1" si="39"/>
        <v>0</v>
      </c>
      <c r="AZ28" s="50">
        <f t="shared" ca="1" si="40"/>
        <v>0</v>
      </c>
      <c r="BA28">
        <v>23</v>
      </c>
      <c r="BB28">
        <f t="shared" ca="1" si="5"/>
        <v>6</v>
      </c>
      <c r="BC28" t="str">
        <f t="shared" ca="1" si="6"/>
        <v>Sarah</v>
      </c>
      <c r="BD28">
        <f t="shared" ca="1" si="7"/>
        <v>8000</v>
      </c>
    </row>
    <row r="29" spans="1:56">
      <c r="A29" s="55" t="s">
        <v>54</v>
      </c>
      <c r="B29">
        <v>27</v>
      </c>
      <c r="C29" s="48">
        <f>Spieltage!P335</f>
        <v>0</v>
      </c>
      <c r="D29" s="49">
        <f t="shared" ca="1" si="4"/>
        <v>0</v>
      </c>
      <c r="E29" s="49">
        <f t="shared" ca="1" si="41"/>
        <v>0</v>
      </c>
      <c r="F29" s="49">
        <f t="shared" ca="1" si="42"/>
        <v>0</v>
      </c>
      <c r="G29" s="49">
        <f t="shared" ca="1" si="43"/>
        <v>0</v>
      </c>
      <c r="H29" s="49">
        <f t="shared" ca="1" si="44"/>
        <v>0</v>
      </c>
      <c r="I29" s="49">
        <f t="shared" ca="1" si="45"/>
        <v>0</v>
      </c>
      <c r="J29" s="49">
        <f t="shared" ca="1" si="46"/>
        <v>0</v>
      </c>
      <c r="K29" s="49">
        <f t="shared" ca="1" si="47"/>
        <v>0</v>
      </c>
      <c r="L29" s="49">
        <f t="shared" ca="1" si="48"/>
        <v>0</v>
      </c>
      <c r="M29" s="49">
        <f t="shared" ca="1" si="49"/>
        <v>0</v>
      </c>
      <c r="N29" s="49">
        <f t="shared" ca="1" si="50"/>
        <v>0</v>
      </c>
      <c r="O29" s="49">
        <f t="shared" ca="1" si="51"/>
        <v>0</v>
      </c>
      <c r="P29" s="49">
        <f t="shared" ca="1" si="52"/>
        <v>0</v>
      </c>
      <c r="Q29" s="49">
        <f t="shared" ca="1" si="53"/>
        <v>0</v>
      </c>
      <c r="R29" s="49">
        <f t="shared" ca="1" si="54"/>
        <v>0</v>
      </c>
      <c r="S29" s="49">
        <f t="shared" ca="1" si="55"/>
        <v>0</v>
      </c>
      <c r="T29" s="49">
        <f t="shared" ca="1" si="8"/>
        <v>0</v>
      </c>
      <c r="U29" s="49">
        <f t="shared" ca="1" si="9"/>
        <v>0</v>
      </c>
      <c r="V29" s="49">
        <f t="shared" ca="1" si="10"/>
        <v>0</v>
      </c>
      <c r="W29" s="49">
        <f t="shared" ca="1" si="11"/>
        <v>0</v>
      </c>
      <c r="X29" s="49">
        <f t="shared" ca="1" si="12"/>
        <v>0</v>
      </c>
      <c r="Y29" s="49">
        <f t="shared" ca="1" si="13"/>
        <v>0</v>
      </c>
      <c r="Z29" s="49">
        <f t="shared" ca="1" si="14"/>
        <v>0</v>
      </c>
      <c r="AA29" s="49">
        <f t="shared" ca="1" si="15"/>
        <v>0</v>
      </c>
      <c r="AB29" s="49">
        <f t="shared" ca="1" si="16"/>
        <v>0</v>
      </c>
      <c r="AC29" s="49">
        <f t="shared" ca="1" si="17"/>
        <v>0</v>
      </c>
      <c r="AD29" s="49">
        <f t="shared" ca="1" si="18"/>
        <v>0</v>
      </c>
      <c r="AE29" s="49">
        <f t="shared" ca="1" si="19"/>
        <v>0</v>
      </c>
      <c r="AF29" s="49">
        <f t="shared" ca="1" si="20"/>
        <v>0</v>
      </c>
      <c r="AG29" s="49">
        <f t="shared" ca="1" si="21"/>
        <v>0</v>
      </c>
      <c r="AH29" s="49">
        <f t="shared" ca="1" si="22"/>
        <v>0</v>
      </c>
      <c r="AI29" s="49">
        <f t="shared" ca="1" si="23"/>
        <v>0</v>
      </c>
      <c r="AJ29" s="49">
        <f t="shared" ca="1" si="24"/>
        <v>0</v>
      </c>
      <c r="AK29" s="49">
        <f t="shared" ca="1" si="25"/>
        <v>0</v>
      </c>
      <c r="AL29" s="49">
        <f t="shared" ca="1" si="26"/>
        <v>0</v>
      </c>
      <c r="AM29" s="49">
        <f t="shared" ca="1" si="27"/>
        <v>0</v>
      </c>
      <c r="AN29" s="49">
        <f t="shared" ca="1" si="28"/>
        <v>0</v>
      </c>
      <c r="AO29" s="49">
        <f t="shared" ca="1" si="29"/>
        <v>0</v>
      </c>
      <c r="AP29" s="49">
        <f t="shared" ca="1" si="30"/>
        <v>0</v>
      </c>
      <c r="AQ29" s="49">
        <f t="shared" ca="1" si="31"/>
        <v>0</v>
      </c>
      <c r="AR29" s="49">
        <f t="shared" ca="1" si="32"/>
        <v>0</v>
      </c>
      <c r="AS29" s="49">
        <f t="shared" ca="1" si="33"/>
        <v>0</v>
      </c>
      <c r="AT29" s="49">
        <f t="shared" ca="1" si="34"/>
        <v>0</v>
      </c>
      <c r="AU29" s="49">
        <f t="shared" ca="1" si="35"/>
        <v>0</v>
      </c>
      <c r="AV29" s="49">
        <f t="shared" ca="1" si="36"/>
        <v>0</v>
      </c>
      <c r="AW29" s="49">
        <f t="shared" ca="1" si="37"/>
        <v>0</v>
      </c>
      <c r="AX29" s="49">
        <f t="shared" ca="1" si="38"/>
        <v>0</v>
      </c>
      <c r="AY29" s="49">
        <f t="shared" ca="1" si="39"/>
        <v>0</v>
      </c>
      <c r="AZ29" s="50">
        <f t="shared" ca="1" si="40"/>
        <v>0</v>
      </c>
      <c r="BA29">
        <v>24</v>
      </c>
      <c r="BB29">
        <f t="shared" ca="1" si="5"/>
        <v>13</v>
      </c>
      <c r="BC29" t="str">
        <f t="shared" ca="1" si="6"/>
        <v>Stefan</v>
      </c>
      <c r="BD29">
        <f t="shared" ca="1" si="7"/>
        <v>6000</v>
      </c>
    </row>
    <row r="30" spans="1:56">
      <c r="A30" s="55" t="s">
        <v>55</v>
      </c>
      <c r="B30">
        <v>28</v>
      </c>
      <c r="C30" s="48">
        <f>Spieltage!P336</f>
        <v>0</v>
      </c>
      <c r="D30" s="49">
        <f t="shared" ca="1" si="4"/>
        <v>0</v>
      </c>
      <c r="E30" s="49">
        <f t="shared" ca="1" si="41"/>
        <v>0</v>
      </c>
      <c r="F30" s="49">
        <f t="shared" ca="1" si="42"/>
        <v>0</v>
      </c>
      <c r="G30" s="49">
        <f t="shared" ca="1" si="43"/>
        <v>0</v>
      </c>
      <c r="H30" s="49">
        <f t="shared" ca="1" si="44"/>
        <v>0</v>
      </c>
      <c r="I30" s="49">
        <f t="shared" ca="1" si="45"/>
        <v>0</v>
      </c>
      <c r="J30" s="49">
        <f t="shared" ca="1" si="46"/>
        <v>0</v>
      </c>
      <c r="K30" s="49">
        <f t="shared" ca="1" si="47"/>
        <v>0</v>
      </c>
      <c r="L30" s="49">
        <f t="shared" ca="1" si="48"/>
        <v>0</v>
      </c>
      <c r="M30" s="49">
        <f t="shared" ca="1" si="49"/>
        <v>0</v>
      </c>
      <c r="N30" s="49">
        <f t="shared" ca="1" si="50"/>
        <v>0</v>
      </c>
      <c r="O30" s="49">
        <f t="shared" ca="1" si="51"/>
        <v>0</v>
      </c>
      <c r="P30" s="49">
        <f t="shared" ca="1" si="52"/>
        <v>0</v>
      </c>
      <c r="Q30" s="49">
        <f t="shared" ca="1" si="53"/>
        <v>0</v>
      </c>
      <c r="R30" s="49">
        <f t="shared" ca="1" si="54"/>
        <v>0</v>
      </c>
      <c r="S30" s="49">
        <f t="shared" ca="1" si="55"/>
        <v>0</v>
      </c>
      <c r="T30" s="49">
        <f t="shared" ca="1" si="8"/>
        <v>0</v>
      </c>
      <c r="U30" s="49">
        <f t="shared" ca="1" si="9"/>
        <v>0</v>
      </c>
      <c r="V30" s="49">
        <f t="shared" ca="1" si="10"/>
        <v>0</v>
      </c>
      <c r="W30" s="49">
        <f t="shared" ca="1" si="11"/>
        <v>0</v>
      </c>
      <c r="X30" s="49">
        <f t="shared" ca="1" si="12"/>
        <v>0</v>
      </c>
      <c r="Y30" s="49">
        <f t="shared" ca="1" si="13"/>
        <v>0</v>
      </c>
      <c r="Z30" s="49">
        <f t="shared" ca="1" si="14"/>
        <v>0</v>
      </c>
      <c r="AA30" s="49">
        <f t="shared" ca="1" si="15"/>
        <v>0</v>
      </c>
      <c r="AB30" s="49">
        <f t="shared" ca="1" si="16"/>
        <v>0</v>
      </c>
      <c r="AC30" s="49">
        <f t="shared" ca="1" si="17"/>
        <v>0</v>
      </c>
      <c r="AD30" s="49">
        <f t="shared" ca="1" si="18"/>
        <v>0</v>
      </c>
      <c r="AE30" s="49">
        <f t="shared" ca="1" si="19"/>
        <v>0</v>
      </c>
      <c r="AF30" s="49">
        <f t="shared" ca="1" si="20"/>
        <v>0</v>
      </c>
      <c r="AG30" s="49">
        <f t="shared" ca="1" si="21"/>
        <v>0</v>
      </c>
      <c r="AH30" s="49">
        <f t="shared" ca="1" si="22"/>
        <v>0</v>
      </c>
      <c r="AI30" s="49">
        <f t="shared" ca="1" si="23"/>
        <v>0</v>
      </c>
      <c r="AJ30" s="49">
        <f t="shared" ca="1" si="24"/>
        <v>0</v>
      </c>
      <c r="AK30" s="49">
        <f t="shared" ca="1" si="25"/>
        <v>0</v>
      </c>
      <c r="AL30" s="49">
        <f t="shared" ca="1" si="26"/>
        <v>0</v>
      </c>
      <c r="AM30" s="49">
        <f t="shared" ca="1" si="27"/>
        <v>0</v>
      </c>
      <c r="AN30" s="49">
        <f t="shared" ca="1" si="28"/>
        <v>0</v>
      </c>
      <c r="AO30" s="49">
        <f t="shared" ca="1" si="29"/>
        <v>0</v>
      </c>
      <c r="AP30" s="49">
        <f t="shared" ca="1" si="30"/>
        <v>0</v>
      </c>
      <c r="AQ30" s="49">
        <f t="shared" ca="1" si="31"/>
        <v>0</v>
      </c>
      <c r="AR30" s="49">
        <f t="shared" ca="1" si="32"/>
        <v>0</v>
      </c>
      <c r="AS30" s="49">
        <f t="shared" ca="1" si="33"/>
        <v>0</v>
      </c>
      <c r="AT30" s="49">
        <f t="shared" ca="1" si="34"/>
        <v>0</v>
      </c>
      <c r="AU30" s="49">
        <f t="shared" ca="1" si="35"/>
        <v>0</v>
      </c>
      <c r="AV30" s="49">
        <f t="shared" ca="1" si="36"/>
        <v>0</v>
      </c>
      <c r="AW30" s="49">
        <f t="shared" ca="1" si="37"/>
        <v>0</v>
      </c>
      <c r="AX30" s="49">
        <f t="shared" ca="1" si="38"/>
        <v>0</v>
      </c>
      <c r="AY30" s="49">
        <f t="shared" ca="1" si="39"/>
        <v>0</v>
      </c>
      <c r="AZ30" s="50">
        <f t="shared" ca="1" si="40"/>
        <v>0</v>
      </c>
      <c r="BA30">
        <v>25</v>
      </c>
      <c r="BB30">
        <f t="shared" ca="1" si="5"/>
        <v>23</v>
      </c>
      <c r="BC30" t="str">
        <f t="shared" ca="1" si="6"/>
        <v>Andy</v>
      </c>
      <c r="BD30">
        <f t="shared" ca="1" si="7"/>
        <v>5000</v>
      </c>
    </row>
    <row r="31" spans="1:56">
      <c r="A31" s="55" t="s">
        <v>56</v>
      </c>
      <c r="B31">
        <v>29</v>
      </c>
      <c r="C31" s="48">
        <f>Spieltage!P337</f>
        <v>0</v>
      </c>
      <c r="D31" s="49">
        <f t="shared" ca="1" si="4"/>
        <v>0</v>
      </c>
      <c r="E31" s="49">
        <f t="shared" ca="1" si="41"/>
        <v>0</v>
      </c>
      <c r="F31" s="49">
        <f t="shared" ca="1" si="42"/>
        <v>0</v>
      </c>
      <c r="G31" s="49">
        <f t="shared" ca="1" si="43"/>
        <v>0</v>
      </c>
      <c r="H31" s="49">
        <f t="shared" ca="1" si="44"/>
        <v>0</v>
      </c>
      <c r="I31" s="49">
        <f t="shared" ca="1" si="45"/>
        <v>0</v>
      </c>
      <c r="J31" s="49">
        <f t="shared" ca="1" si="46"/>
        <v>0</v>
      </c>
      <c r="K31" s="49">
        <f t="shared" ca="1" si="47"/>
        <v>0</v>
      </c>
      <c r="L31" s="49">
        <f t="shared" ca="1" si="48"/>
        <v>0</v>
      </c>
      <c r="M31" s="49">
        <f t="shared" ca="1" si="49"/>
        <v>0</v>
      </c>
      <c r="N31" s="49">
        <f t="shared" ca="1" si="50"/>
        <v>0</v>
      </c>
      <c r="O31" s="49">
        <f t="shared" ca="1" si="51"/>
        <v>0</v>
      </c>
      <c r="P31" s="49">
        <f t="shared" ca="1" si="52"/>
        <v>0</v>
      </c>
      <c r="Q31" s="49">
        <f t="shared" ca="1" si="53"/>
        <v>0</v>
      </c>
      <c r="R31" s="49">
        <f t="shared" ca="1" si="54"/>
        <v>0</v>
      </c>
      <c r="S31" s="49">
        <f t="shared" ca="1" si="55"/>
        <v>0</v>
      </c>
      <c r="T31" s="49">
        <f t="shared" ca="1" si="8"/>
        <v>0</v>
      </c>
      <c r="U31" s="49">
        <f t="shared" ca="1" si="9"/>
        <v>0</v>
      </c>
      <c r="V31" s="49">
        <f t="shared" ca="1" si="10"/>
        <v>0</v>
      </c>
      <c r="W31" s="49">
        <f t="shared" ca="1" si="11"/>
        <v>0</v>
      </c>
      <c r="X31" s="49">
        <f t="shared" ca="1" si="12"/>
        <v>0</v>
      </c>
      <c r="Y31" s="49">
        <f t="shared" ca="1" si="13"/>
        <v>0</v>
      </c>
      <c r="Z31" s="49">
        <f t="shared" ca="1" si="14"/>
        <v>0</v>
      </c>
      <c r="AA31" s="49">
        <f t="shared" ca="1" si="15"/>
        <v>0</v>
      </c>
      <c r="AB31" s="49">
        <f t="shared" ca="1" si="16"/>
        <v>0</v>
      </c>
      <c r="AC31" s="49">
        <f t="shared" ca="1" si="17"/>
        <v>0</v>
      </c>
      <c r="AD31" s="49">
        <f t="shared" ca="1" si="18"/>
        <v>0</v>
      </c>
      <c r="AE31" s="49">
        <f t="shared" ca="1" si="19"/>
        <v>0</v>
      </c>
      <c r="AF31" s="49">
        <f t="shared" ca="1" si="20"/>
        <v>0</v>
      </c>
      <c r="AG31" s="49">
        <f t="shared" ca="1" si="21"/>
        <v>0</v>
      </c>
      <c r="AH31" s="49">
        <f t="shared" ca="1" si="22"/>
        <v>0</v>
      </c>
      <c r="AI31" s="49">
        <f t="shared" ca="1" si="23"/>
        <v>0</v>
      </c>
      <c r="AJ31" s="49">
        <f t="shared" ca="1" si="24"/>
        <v>0</v>
      </c>
      <c r="AK31" s="49">
        <f t="shared" ca="1" si="25"/>
        <v>0</v>
      </c>
      <c r="AL31" s="49">
        <f t="shared" ca="1" si="26"/>
        <v>0</v>
      </c>
      <c r="AM31" s="49">
        <f t="shared" ca="1" si="27"/>
        <v>0</v>
      </c>
      <c r="AN31" s="49">
        <f t="shared" ca="1" si="28"/>
        <v>0</v>
      </c>
      <c r="AO31" s="49">
        <f t="shared" ca="1" si="29"/>
        <v>0</v>
      </c>
      <c r="AP31" s="49">
        <f t="shared" ca="1" si="30"/>
        <v>0</v>
      </c>
      <c r="AQ31" s="49">
        <f t="shared" ca="1" si="31"/>
        <v>0</v>
      </c>
      <c r="AR31" s="49">
        <f t="shared" ca="1" si="32"/>
        <v>0</v>
      </c>
      <c r="AS31" s="49">
        <f t="shared" ca="1" si="33"/>
        <v>0</v>
      </c>
      <c r="AT31" s="49">
        <f t="shared" ca="1" si="34"/>
        <v>0</v>
      </c>
      <c r="AU31" s="49">
        <f t="shared" ca="1" si="35"/>
        <v>0</v>
      </c>
      <c r="AV31" s="49">
        <f t="shared" ca="1" si="36"/>
        <v>0</v>
      </c>
      <c r="AW31" s="49">
        <f t="shared" ca="1" si="37"/>
        <v>0</v>
      </c>
      <c r="AX31" s="49">
        <f t="shared" ca="1" si="38"/>
        <v>0</v>
      </c>
      <c r="AY31" s="49">
        <f t="shared" ca="1" si="39"/>
        <v>0</v>
      </c>
      <c r="AZ31" s="50">
        <f t="shared" ca="1" si="40"/>
        <v>0</v>
      </c>
      <c r="BA31">
        <v>26</v>
      </c>
      <c r="BB31">
        <f t="shared" ca="1" si="5"/>
        <v>1</v>
      </c>
      <c r="BC31" t="str">
        <f t="shared" ca="1" si="6"/>
        <v>CWeyer</v>
      </c>
      <c r="BD31">
        <f t="shared" ca="1" si="7"/>
        <v>11000</v>
      </c>
    </row>
    <row r="32" spans="1:56">
      <c r="A32" s="55" t="s">
        <v>57</v>
      </c>
      <c r="B32">
        <v>30</v>
      </c>
      <c r="C32" s="48">
        <f>Spieltage!P338</f>
        <v>0</v>
      </c>
      <c r="D32" s="49">
        <f t="shared" ca="1" si="4"/>
        <v>0</v>
      </c>
      <c r="E32" s="49">
        <f t="shared" ca="1" si="41"/>
        <v>0</v>
      </c>
      <c r="F32" s="49">
        <f t="shared" ca="1" si="42"/>
        <v>0</v>
      </c>
      <c r="G32" s="49">
        <f t="shared" ca="1" si="43"/>
        <v>0</v>
      </c>
      <c r="H32" s="49">
        <f t="shared" ca="1" si="44"/>
        <v>0</v>
      </c>
      <c r="I32" s="49">
        <f t="shared" ca="1" si="45"/>
        <v>0</v>
      </c>
      <c r="J32" s="49">
        <f t="shared" ca="1" si="46"/>
        <v>0</v>
      </c>
      <c r="K32" s="49">
        <f t="shared" ca="1" si="47"/>
        <v>0</v>
      </c>
      <c r="L32" s="49">
        <f t="shared" ca="1" si="48"/>
        <v>0</v>
      </c>
      <c r="M32" s="49">
        <f t="shared" ca="1" si="49"/>
        <v>0</v>
      </c>
      <c r="N32" s="49">
        <f t="shared" ca="1" si="50"/>
        <v>0</v>
      </c>
      <c r="O32" s="49">
        <f t="shared" ca="1" si="51"/>
        <v>0</v>
      </c>
      <c r="P32" s="49">
        <f t="shared" ca="1" si="52"/>
        <v>0</v>
      </c>
      <c r="Q32" s="49">
        <f t="shared" ca="1" si="53"/>
        <v>0</v>
      </c>
      <c r="R32" s="49">
        <f t="shared" ca="1" si="54"/>
        <v>0</v>
      </c>
      <c r="S32" s="49">
        <f t="shared" ca="1" si="55"/>
        <v>0</v>
      </c>
      <c r="T32" s="49">
        <f t="shared" ca="1" si="8"/>
        <v>0</v>
      </c>
      <c r="U32" s="49">
        <f t="shared" ca="1" si="9"/>
        <v>0</v>
      </c>
      <c r="V32" s="49">
        <f t="shared" ca="1" si="10"/>
        <v>0</v>
      </c>
      <c r="W32" s="49">
        <f t="shared" ca="1" si="11"/>
        <v>0</v>
      </c>
      <c r="X32" s="49">
        <f t="shared" ca="1" si="12"/>
        <v>0</v>
      </c>
      <c r="Y32" s="49">
        <f t="shared" ca="1" si="13"/>
        <v>0</v>
      </c>
      <c r="Z32" s="49">
        <f t="shared" ca="1" si="14"/>
        <v>0</v>
      </c>
      <c r="AA32" s="49">
        <f t="shared" ca="1" si="15"/>
        <v>0</v>
      </c>
      <c r="AB32" s="49">
        <f t="shared" ca="1" si="16"/>
        <v>0</v>
      </c>
      <c r="AC32" s="49">
        <f t="shared" ca="1" si="17"/>
        <v>0</v>
      </c>
      <c r="AD32" s="49">
        <f t="shared" ca="1" si="18"/>
        <v>0</v>
      </c>
      <c r="AE32" s="49">
        <f t="shared" ca="1" si="19"/>
        <v>0</v>
      </c>
      <c r="AF32" s="49">
        <f t="shared" ca="1" si="20"/>
        <v>0</v>
      </c>
      <c r="AG32" s="49">
        <f t="shared" ca="1" si="21"/>
        <v>0</v>
      </c>
      <c r="AH32" s="49">
        <f t="shared" ca="1" si="22"/>
        <v>0</v>
      </c>
      <c r="AI32" s="49">
        <f t="shared" ca="1" si="23"/>
        <v>0</v>
      </c>
      <c r="AJ32" s="49">
        <f t="shared" ca="1" si="24"/>
        <v>0</v>
      </c>
      <c r="AK32" s="49">
        <f t="shared" ca="1" si="25"/>
        <v>0</v>
      </c>
      <c r="AL32" s="49">
        <f t="shared" ca="1" si="26"/>
        <v>0</v>
      </c>
      <c r="AM32" s="49">
        <f t="shared" ca="1" si="27"/>
        <v>0</v>
      </c>
      <c r="AN32" s="49">
        <f t="shared" ca="1" si="28"/>
        <v>0</v>
      </c>
      <c r="AO32" s="49">
        <f t="shared" ca="1" si="29"/>
        <v>0</v>
      </c>
      <c r="AP32" s="49">
        <f t="shared" ca="1" si="30"/>
        <v>0</v>
      </c>
      <c r="AQ32" s="49">
        <f t="shared" ca="1" si="31"/>
        <v>0</v>
      </c>
      <c r="AR32" s="49">
        <f t="shared" ca="1" si="32"/>
        <v>0</v>
      </c>
      <c r="AS32" s="49">
        <f t="shared" ca="1" si="33"/>
        <v>0</v>
      </c>
      <c r="AT32" s="49">
        <f t="shared" ca="1" si="34"/>
        <v>0</v>
      </c>
      <c r="AU32" s="49">
        <f t="shared" ca="1" si="35"/>
        <v>0</v>
      </c>
      <c r="AV32" s="49">
        <f t="shared" ca="1" si="36"/>
        <v>0</v>
      </c>
      <c r="AW32" s="49">
        <f t="shared" ca="1" si="37"/>
        <v>0</v>
      </c>
      <c r="AX32" s="49">
        <f t="shared" ca="1" si="38"/>
        <v>0</v>
      </c>
      <c r="AY32" s="49">
        <f t="shared" ca="1" si="39"/>
        <v>0</v>
      </c>
      <c r="AZ32" s="50">
        <f t="shared" ca="1" si="40"/>
        <v>0</v>
      </c>
      <c r="BA32">
        <v>27</v>
      </c>
      <c r="BB32">
        <f t="shared" ca="1" si="5"/>
        <v>10</v>
      </c>
      <c r="BC32" t="str">
        <f t="shared" ca="1" si="6"/>
        <v>Aldi</v>
      </c>
      <c r="BD32">
        <f t="shared" ca="1" si="7"/>
        <v>7000</v>
      </c>
    </row>
    <row r="33" spans="1:56">
      <c r="A33" s="55" t="s">
        <v>58</v>
      </c>
      <c r="B33">
        <v>31</v>
      </c>
      <c r="C33" s="48">
        <f>Spieltage!P339</f>
        <v>0</v>
      </c>
      <c r="D33" s="49">
        <f t="shared" ca="1" si="4"/>
        <v>0</v>
      </c>
      <c r="E33" s="49">
        <f t="shared" ca="1" si="41"/>
        <v>0</v>
      </c>
      <c r="F33" s="49">
        <f t="shared" ca="1" si="42"/>
        <v>0</v>
      </c>
      <c r="G33" s="49">
        <f t="shared" ca="1" si="43"/>
        <v>0</v>
      </c>
      <c r="H33" s="49">
        <f t="shared" ca="1" si="44"/>
        <v>0</v>
      </c>
      <c r="I33" s="49">
        <f t="shared" ca="1" si="45"/>
        <v>0</v>
      </c>
      <c r="J33" s="49">
        <f t="shared" ca="1" si="46"/>
        <v>0</v>
      </c>
      <c r="K33" s="49">
        <f t="shared" ca="1" si="47"/>
        <v>0</v>
      </c>
      <c r="L33" s="49">
        <f t="shared" ca="1" si="48"/>
        <v>0</v>
      </c>
      <c r="M33" s="49">
        <f t="shared" ca="1" si="49"/>
        <v>0</v>
      </c>
      <c r="N33" s="49">
        <f t="shared" ca="1" si="50"/>
        <v>0</v>
      </c>
      <c r="O33" s="49">
        <f t="shared" ca="1" si="51"/>
        <v>0</v>
      </c>
      <c r="P33" s="49">
        <f t="shared" ca="1" si="52"/>
        <v>0</v>
      </c>
      <c r="Q33" s="49">
        <f t="shared" ca="1" si="53"/>
        <v>0</v>
      </c>
      <c r="R33" s="49">
        <f t="shared" ca="1" si="54"/>
        <v>0</v>
      </c>
      <c r="S33" s="49">
        <f t="shared" ca="1" si="55"/>
        <v>0</v>
      </c>
      <c r="T33" s="49">
        <f t="shared" ca="1" si="8"/>
        <v>0</v>
      </c>
      <c r="U33" s="49">
        <f t="shared" ca="1" si="9"/>
        <v>0</v>
      </c>
      <c r="V33" s="49">
        <f t="shared" ca="1" si="10"/>
        <v>0</v>
      </c>
      <c r="W33" s="49">
        <f t="shared" ca="1" si="11"/>
        <v>0</v>
      </c>
      <c r="X33" s="49">
        <f t="shared" ca="1" si="12"/>
        <v>0</v>
      </c>
      <c r="Y33" s="49">
        <f t="shared" ca="1" si="13"/>
        <v>0</v>
      </c>
      <c r="Z33" s="49">
        <f t="shared" ca="1" si="14"/>
        <v>0</v>
      </c>
      <c r="AA33" s="49">
        <f t="shared" ca="1" si="15"/>
        <v>0</v>
      </c>
      <c r="AB33" s="49">
        <f t="shared" ca="1" si="16"/>
        <v>0</v>
      </c>
      <c r="AC33" s="49">
        <f t="shared" ca="1" si="17"/>
        <v>0</v>
      </c>
      <c r="AD33" s="49">
        <f t="shared" ca="1" si="18"/>
        <v>0</v>
      </c>
      <c r="AE33" s="49">
        <f t="shared" ca="1" si="19"/>
        <v>0</v>
      </c>
      <c r="AF33" s="49">
        <f t="shared" ca="1" si="20"/>
        <v>0</v>
      </c>
      <c r="AG33" s="49">
        <f t="shared" ca="1" si="21"/>
        <v>0</v>
      </c>
      <c r="AH33" s="49">
        <f t="shared" ca="1" si="22"/>
        <v>0</v>
      </c>
      <c r="AI33" s="49">
        <f t="shared" ca="1" si="23"/>
        <v>0</v>
      </c>
      <c r="AJ33" s="49">
        <f t="shared" ca="1" si="24"/>
        <v>0</v>
      </c>
      <c r="AK33" s="49">
        <f t="shared" ca="1" si="25"/>
        <v>0</v>
      </c>
      <c r="AL33" s="49">
        <f t="shared" ca="1" si="26"/>
        <v>0</v>
      </c>
      <c r="AM33" s="49">
        <f t="shared" ca="1" si="27"/>
        <v>0</v>
      </c>
      <c r="AN33" s="49">
        <f t="shared" ca="1" si="28"/>
        <v>0</v>
      </c>
      <c r="AO33" s="49">
        <f t="shared" ca="1" si="29"/>
        <v>0</v>
      </c>
      <c r="AP33" s="49">
        <f t="shared" ca="1" si="30"/>
        <v>0</v>
      </c>
      <c r="AQ33" s="49">
        <f t="shared" ca="1" si="31"/>
        <v>0</v>
      </c>
      <c r="AR33" s="49">
        <f t="shared" ca="1" si="32"/>
        <v>0</v>
      </c>
      <c r="AS33" s="49">
        <f t="shared" ca="1" si="33"/>
        <v>0</v>
      </c>
      <c r="AT33" s="49">
        <f t="shared" ca="1" si="34"/>
        <v>0</v>
      </c>
      <c r="AU33" s="49">
        <f t="shared" ca="1" si="35"/>
        <v>0</v>
      </c>
      <c r="AV33" s="49">
        <f t="shared" ca="1" si="36"/>
        <v>0</v>
      </c>
      <c r="AW33" s="49">
        <f t="shared" ca="1" si="37"/>
        <v>0</v>
      </c>
      <c r="AX33" s="49">
        <f t="shared" ca="1" si="38"/>
        <v>0</v>
      </c>
      <c r="AY33" s="49">
        <f t="shared" ca="1" si="39"/>
        <v>0</v>
      </c>
      <c r="AZ33" s="50">
        <f t="shared" ca="1" si="40"/>
        <v>0</v>
      </c>
      <c r="BA33">
        <v>28</v>
      </c>
      <c r="BB33">
        <f t="shared" ca="1" si="5"/>
        <v>9</v>
      </c>
      <c r="BC33" t="str">
        <f t="shared" ca="1" si="6"/>
        <v>Nina</v>
      </c>
      <c r="BD33">
        <f t="shared" ca="1" si="7"/>
        <v>7000</v>
      </c>
    </row>
    <row r="34" spans="1:56">
      <c r="A34" s="55" t="s">
        <v>59</v>
      </c>
      <c r="B34">
        <v>32</v>
      </c>
      <c r="C34" s="48">
        <f>Spieltage!P340</f>
        <v>0</v>
      </c>
      <c r="D34" s="49">
        <f t="shared" ca="1" si="4"/>
        <v>0</v>
      </c>
      <c r="E34" s="49">
        <f t="shared" ca="1" si="41"/>
        <v>0</v>
      </c>
      <c r="F34" s="49">
        <f t="shared" ca="1" si="42"/>
        <v>0</v>
      </c>
      <c r="G34" s="49">
        <f t="shared" ca="1" si="43"/>
        <v>0</v>
      </c>
      <c r="H34" s="49">
        <f t="shared" ca="1" si="44"/>
        <v>0</v>
      </c>
      <c r="I34" s="49">
        <f t="shared" ca="1" si="45"/>
        <v>0</v>
      </c>
      <c r="J34" s="49">
        <f t="shared" ca="1" si="46"/>
        <v>0</v>
      </c>
      <c r="K34" s="49">
        <f t="shared" ca="1" si="47"/>
        <v>0</v>
      </c>
      <c r="L34" s="49">
        <f t="shared" ca="1" si="48"/>
        <v>0</v>
      </c>
      <c r="M34" s="49">
        <f t="shared" ca="1" si="49"/>
        <v>0</v>
      </c>
      <c r="N34" s="49">
        <f t="shared" ca="1" si="50"/>
        <v>0</v>
      </c>
      <c r="O34" s="49">
        <f t="shared" ca="1" si="51"/>
        <v>0</v>
      </c>
      <c r="P34" s="49">
        <f t="shared" ca="1" si="52"/>
        <v>0</v>
      </c>
      <c r="Q34" s="49">
        <f t="shared" ca="1" si="53"/>
        <v>0</v>
      </c>
      <c r="R34" s="49">
        <f t="shared" ca="1" si="54"/>
        <v>0</v>
      </c>
      <c r="S34" s="49">
        <f t="shared" ca="1" si="55"/>
        <v>0</v>
      </c>
      <c r="T34" s="49">
        <f t="shared" ca="1" si="8"/>
        <v>0</v>
      </c>
      <c r="U34" s="49">
        <f t="shared" ca="1" si="9"/>
        <v>0</v>
      </c>
      <c r="V34" s="49">
        <f t="shared" ca="1" si="10"/>
        <v>0</v>
      </c>
      <c r="W34" s="49">
        <f t="shared" ca="1" si="11"/>
        <v>0</v>
      </c>
      <c r="X34" s="49">
        <f t="shared" ca="1" si="12"/>
        <v>0</v>
      </c>
      <c r="Y34" s="49">
        <f t="shared" ca="1" si="13"/>
        <v>0</v>
      </c>
      <c r="Z34" s="49">
        <f t="shared" ca="1" si="14"/>
        <v>0</v>
      </c>
      <c r="AA34" s="49">
        <f t="shared" ca="1" si="15"/>
        <v>0</v>
      </c>
      <c r="AB34" s="49">
        <f t="shared" ca="1" si="16"/>
        <v>0</v>
      </c>
      <c r="AC34" s="49">
        <f t="shared" ca="1" si="17"/>
        <v>0</v>
      </c>
      <c r="AD34" s="49">
        <f t="shared" ca="1" si="18"/>
        <v>0</v>
      </c>
      <c r="AE34" s="49">
        <f t="shared" ca="1" si="19"/>
        <v>0</v>
      </c>
      <c r="AF34" s="49">
        <f t="shared" ca="1" si="20"/>
        <v>0</v>
      </c>
      <c r="AG34" s="49">
        <f t="shared" ca="1" si="21"/>
        <v>0</v>
      </c>
      <c r="AH34" s="49">
        <f t="shared" ca="1" si="22"/>
        <v>0</v>
      </c>
      <c r="AI34" s="49">
        <f t="shared" ca="1" si="23"/>
        <v>0</v>
      </c>
      <c r="AJ34" s="49">
        <f t="shared" ca="1" si="24"/>
        <v>0</v>
      </c>
      <c r="AK34" s="49">
        <f t="shared" ca="1" si="25"/>
        <v>0</v>
      </c>
      <c r="AL34" s="49">
        <f t="shared" ca="1" si="26"/>
        <v>0</v>
      </c>
      <c r="AM34" s="49">
        <f t="shared" ca="1" si="27"/>
        <v>0</v>
      </c>
      <c r="AN34" s="49">
        <f t="shared" ca="1" si="28"/>
        <v>0</v>
      </c>
      <c r="AO34" s="49">
        <f t="shared" ca="1" si="29"/>
        <v>0</v>
      </c>
      <c r="AP34" s="49">
        <f t="shared" ca="1" si="30"/>
        <v>0</v>
      </c>
      <c r="AQ34" s="49">
        <f t="shared" ca="1" si="31"/>
        <v>0</v>
      </c>
      <c r="AR34" s="49">
        <f t="shared" ca="1" si="32"/>
        <v>0</v>
      </c>
      <c r="AS34" s="49">
        <f t="shared" ca="1" si="33"/>
        <v>0</v>
      </c>
      <c r="AT34" s="49">
        <f t="shared" ca="1" si="34"/>
        <v>0</v>
      </c>
      <c r="AU34" s="49">
        <f t="shared" ca="1" si="35"/>
        <v>0</v>
      </c>
      <c r="AV34" s="49">
        <f t="shared" ca="1" si="36"/>
        <v>0</v>
      </c>
      <c r="AW34" s="49">
        <f t="shared" ca="1" si="37"/>
        <v>0</v>
      </c>
      <c r="AX34" s="49">
        <f t="shared" ca="1" si="38"/>
        <v>0</v>
      </c>
      <c r="AY34" s="49">
        <f t="shared" ca="1" si="39"/>
        <v>0</v>
      </c>
      <c r="AZ34" s="50">
        <f t="shared" ca="1" si="40"/>
        <v>0</v>
      </c>
      <c r="BA34">
        <v>29</v>
      </c>
      <c r="BB34">
        <f t="shared" ca="1" si="5"/>
        <v>49</v>
      </c>
      <c r="BC34">
        <f t="shared" ca="1" si="6"/>
        <v>0</v>
      </c>
      <c r="BD34">
        <f t="shared" ca="1" si="7"/>
        <v>0</v>
      </c>
    </row>
    <row r="35" spans="1:56">
      <c r="A35" s="55" t="s">
        <v>60</v>
      </c>
      <c r="B35">
        <v>33</v>
      </c>
      <c r="C35" s="48">
        <f>Spieltage!P341</f>
        <v>0</v>
      </c>
      <c r="D35" s="49">
        <f t="shared" ca="1" si="4"/>
        <v>0</v>
      </c>
      <c r="E35" s="49">
        <f t="shared" ca="1" si="41"/>
        <v>0</v>
      </c>
      <c r="F35" s="49">
        <f t="shared" ca="1" si="42"/>
        <v>0</v>
      </c>
      <c r="G35" s="49">
        <f t="shared" ca="1" si="43"/>
        <v>0</v>
      </c>
      <c r="H35" s="49">
        <f t="shared" ca="1" si="44"/>
        <v>0</v>
      </c>
      <c r="I35" s="49">
        <f t="shared" ca="1" si="45"/>
        <v>0</v>
      </c>
      <c r="J35" s="49">
        <f t="shared" ca="1" si="46"/>
        <v>0</v>
      </c>
      <c r="K35" s="49">
        <f t="shared" ca="1" si="47"/>
        <v>0</v>
      </c>
      <c r="L35" s="49">
        <f t="shared" ca="1" si="48"/>
        <v>0</v>
      </c>
      <c r="M35" s="49">
        <f t="shared" ca="1" si="49"/>
        <v>0</v>
      </c>
      <c r="N35" s="49">
        <f t="shared" ca="1" si="50"/>
        <v>0</v>
      </c>
      <c r="O35" s="49">
        <f t="shared" ca="1" si="51"/>
        <v>0</v>
      </c>
      <c r="P35" s="49">
        <f t="shared" ca="1" si="52"/>
        <v>0</v>
      </c>
      <c r="Q35" s="49">
        <f t="shared" ca="1" si="53"/>
        <v>0</v>
      </c>
      <c r="R35" s="49">
        <f t="shared" ca="1" si="54"/>
        <v>0</v>
      </c>
      <c r="S35" s="49">
        <f t="shared" ca="1" si="55"/>
        <v>0</v>
      </c>
      <c r="T35" s="49">
        <f t="shared" ca="1" si="8"/>
        <v>0</v>
      </c>
      <c r="U35" s="49">
        <f t="shared" ca="1" si="9"/>
        <v>0</v>
      </c>
      <c r="V35" s="49">
        <f t="shared" ca="1" si="10"/>
        <v>0</v>
      </c>
      <c r="W35" s="49">
        <f t="shared" ca="1" si="11"/>
        <v>0</v>
      </c>
      <c r="X35" s="49">
        <f t="shared" ca="1" si="12"/>
        <v>0</v>
      </c>
      <c r="Y35" s="49">
        <f t="shared" ca="1" si="13"/>
        <v>0</v>
      </c>
      <c r="Z35" s="49">
        <f t="shared" ca="1" si="14"/>
        <v>0</v>
      </c>
      <c r="AA35" s="49">
        <f t="shared" ca="1" si="15"/>
        <v>0</v>
      </c>
      <c r="AB35" s="49">
        <f t="shared" ca="1" si="16"/>
        <v>0</v>
      </c>
      <c r="AC35" s="49">
        <f t="shared" ca="1" si="17"/>
        <v>0</v>
      </c>
      <c r="AD35" s="49">
        <f t="shared" ca="1" si="18"/>
        <v>0</v>
      </c>
      <c r="AE35" s="49">
        <f t="shared" ca="1" si="19"/>
        <v>0</v>
      </c>
      <c r="AF35" s="49">
        <f t="shared" ca="1" si="20"/>
        <v>0</v>
      </c>
      <c r="AG35" s="49">
        <f t="shared" ca="1" si="21"/>
        <v>0</v>
      </c>
      <c r="AH35" s="49">
        <f t="shared" ca="1" si="22"/>
        <v>0</v>
      </c>
      <c r="AI35" s="49">
        <f t="shared" ca="1" si="23"/>
        <v>0</v>
      </c>
      <c r="AJ35" s="49">
        <f t="shared" ca="1" si="24"/>
        <v>0</v>
      </c>
      <c r="AK35" s="49">
        <f t="shared" ca="1" si="25"/>
        <v>0</v>
      </c>
      <c r="AL35" s="49">
        <f t="shared" ca="1" si="26"/>
        <v>0</v>
      </c>
      <c r="AM35" s="49">
        <f t="shared" ca="1" si="27"/>
        <v>0</v>
      </c>
      <c r="AN35" s="49">
        <f t="shared" ca="1" si="28"/>
        <v>0</v>
      </c>
      <c r="AO35" s="49">
        <f t="shared" ca="1" si="29"/>
        <v>0</v>
      </c>
      <c r="AP35" s="49">
        <f t="shared" ca="1" si="30"/>
        <v>0</v>
      </c>
      <c r="AQ35" s="49">
        <f t="shared" ca="1" si="31"/>
        <v>0</v>
      </c>
      <c r="AR35" s="49">
        <f t="shared" ca="1" si="32"/>
        <v>0</v>
      </c>
      <c r="AS35" s="49">
        <f t="shared" ca="1" si="33"/>
        <v>0</v>
      </c>
      <c r="AT35" s="49">
        <f t="shared" ca="1" si="34"/>
        <v>0</v>
      </c>
      <c r="AU35" s="49">
        <f t="shared" ca="1" si="35"/>
        <v>0</v>
      </c>
      <c r="AV35" s="49">
        <f t="shared" ca="1" si="36"/>
        <v>0</v>
      </c>
      <c r="AW35" s="49">
        <f t="shared" ca="1" si="37"/>
        <v>0</v>
      </c>
      <c r="AX35" s="49">
        <f t="shared" ca="1" si="38"/>
        <v>0</v>
      </c>
      <c r="AY35" s="49">
        <f t="shared" ca="1" si="39"/>
        <v>0</v>
      </c>
      <c r="AZ35" s="50">
        <f t="shared" ca="1" si="40"/>
        <v>0</v>
      </c>
      <c r="BA35">
        <v>30</v>
      </c>
      <c r="BB35">
        <f t="shared" ca="1" si="5"/>
        <v>48</v>
      </c>
      <c r="BC35">
        <f t="shared" ca="1" si="6"/>
        <v>0</v>
      </c>
      <c r="BD35">
        <f t="shared" ca="1" si="7"/>
        <v>0</v>
      </c>
    </row>
    <row r="36" spans="1:56" ht="13.8" thickBot="1">
      <c r="A36" s="56" t="s">
        <v>61</v>
      </c>
      <c r="B36" s="2">
        <v>34</v>
      </c>
      <c r="C36" s="51">
        <f>Spieltage!P342</f>
        <v>0</v>
      </c>
      <c r="D36" s="52">
        <f t="shared" ca="1" si="4"/>
        <v>0</v>
      </c>
      <c r="E36" s="52">
        <f t="shared" ca="1" si="41"/>
        <v>0</v>
      </c>
      <c r="F36" s="52">
        <f t="shared" ca="1" si="42"/>
        <v>0</v>
      </c>
      <c r="G36" s="52">
        <f t="shared" ca="1" si="43"/>
        <v>0</v>
      </c>
      <c r="H36" s="52">
        <f t="shared" ca="1" si="44"/>
        <v>0</v>
      </c>
      <c r="I36" s="52">
        <f t="shared" ca="1" si="45"/>
        <v>0</v>
      </c>
      <c r="J36" s="52">
        <f t="shared" ca="1" si="46"/>
        <v>0</v>
      </c>
      <c r="K36" s="52">
        <f t="shared" ca="1" si="47"/>
        <v>0</v>
      </c>
      <c r="L36" s="52">
        <f t="shared" ca="1" si="48"/>
        <v>0</v>
      </c>
      <c r="M36" s="52">
        <f t="shared" ca="1" si="49"/>
        <v>0</v>
      </c>
      <c r="N36" s="52">
        <f t="shared" ca="1" si="50"/>
        <v>0</v>
      </c>
      <c r="O36" s="52">
        <f t="shared" ca="1" si="51"/>
        <v>0</v>
      </c>
      <c r="P36" s="52">
        <f t="shared" ca="1" si="52"/>
        <v>0</v>
      </c>
      <c r="Q36" s="52">
        <f t="shared" ca="1" si="53"/>
        <v>0</v>
      </c>
      <c r="R36" s="52">
        <f t="shared" ca="1" si="54"/>
        <v>0</v>
      </c>
      <c r="S36" s="52">
        <f t="shared" ca="1" si="55"/>
        <v>0</v>
      </c>
      <c r="T36" s="52">
        <f t="shared" ca="1" si="8"/>
        <v>0</v>
      </c>
      <c r="U36" s="52">
        <f t="shared" ca="1" si="9"/>
        <v>0</v>
      </c>
      <c r="V36" s="52">
        <f t="shared" ca="1" si="10"/>
        <v>0</v>
      </c>
      <c r="W36" s="52">
        <f t="shared" ca="1" si="11"/>
        <v>0</v>
      </c>
      <c r="X36" s="52">
        <f t="shared" ca="1" si="12"/>
        <v>0</v>
      </c>
      <c r="Y36" s="52">
        <f t="shared" ca="1" si="13"/>
        <v>0</v>
      </c>
      <c r="Z36" s="52">
        <f t="shared" ca="1" si="14"/>
        <v>0</v>
      </c>
      <c r="AA36" s="52">
        <f t="shared" ca="1" si="15"/>
        <v>0</v>
      </c>
      <c r="AB36" s="52">
        <f t="shared" ca="1" si="16"/>
        <v>0</v>
      </c>
      <c r="AC36" s="52">
        <f t="shared" ca="1" si="17"/>
        <v>0</v>
      </c>
      <c r="AD36" s="52">
        <f t="shared" ca="1" si="18"/>
        <v>0</v>
      </c>
      <c r="AE36" s="52">
        <f t="shared" ca="1" si="19"/>
        <v>0</v>
      </c>
      <c r="AF36" s="52">
        <f t="shared" ca="1" si="20"/>
        <v>0</v>
      </c>
      <c r="AG36" s="52">
        <f t="shared" ca="1" si="21"/>
        <v>0</v>
      </c>
      <c r="AH36" s="52">
        <f t="shared" ca="1" si="22"/>
        <v>0</v>
      </c>
      <c r="AI36" s="52">
        <f t="shared" ca="1" si="23"/>
        <v>0</v>
      </c>
      <c r="AJ36" s="52">
        <f t="shared" ca="1" si="24"/>
        <v>0</v>
      </c>
      <c r="AK36" s="52">
        <f t="shared" ca="1" si="25"/>
        <v>0</v>
      </c>
      <c r="AL36" s="52">
        <f t="shared" ca="1" si="26"/>
        <v>0</v>
      </c>
      <c r="AM36" s="52">
        <f t="shared" ca="1" si="27"/>
        <v>0</v>
      </c>
      <c r="AN36" s="52">
        <f t="shared" ca="1" si="28"/>
        <v>0</v>
      </c>
      <c r="AO36" s="52">
        <f t="shared" ca="1" si="29"/>
        <v>0</v>
      </c>
      <c r="AP36" s="52">
        <f t="shared" ca="1" si="30"/>
        <v>0</v>
      </c>
      <c r="AQ36" s="52">
        <f t="shared" ca="1" si="31"/>
        <v>0</v>
      </c>
      <c r="AR36" s="52">
        <f t="shared" ca="1" si="32"/>
        <v>0</v>
      </c>
      <c r="AS36" s="52">
        <f t="shared" ca="1" si="33"/>
        <v>0</v>
      </c>
      <c r="AT36" s="52">
        <f t="shared" ca="1" si="34"/>
        <v>0</v>
      </c>
      <c r="AU36" s="52">
        <f t="shared" ca="1" si="35"/>
        <v>0</v>
      </c>
      <c r="AV36" s="52">
        <f t="shared" ca="1" si="36"/>
        <v>0</v>
      </c>
      <c r="AW36" s="52">
        <f t="shared" ca="1" si="37"/>
        <v>0</v>
      </c>
      <c r="AX36" s="52">
        <f t="shared" ca="1" si="38"/>
        <v>0</v>
      </c>
      <c r="AY36" s="52">
        <f t="shared" ca="1" si="39"/>
        <v>0</v>
      </c>
      <c r="AZ36" s="53">
        <f t="shared" ca="1" si="40"/>
        <v>0</v>
      </c>
      <c r="BA36">
        <v>31</v>
      </c>
      <c r="BB36">
        <f t="shared" ca="1" si="5"/>
        <v>47</v>
      </c>
      <c r="BC36">
        <f t="shared" ca="1" si="6"/>
        <v>0</v>
      </c>
      <c r="BD36">
        <f t="shared" ca="1" si="7"/>
        <v>0</v>
      </c>
    </row>
    <row r="37" spans="1:56" ht="25.2" thickBot="1">
      <c r="A37" s="61" t="s">
        <v>17</v>
      </c>
      <c r="C37" s="60">
        <f>SUM(C3:C19)</f>
        <v>0</v>
      </c>
      <c r="D37" s="142">
        <f t="shared" ref="D37:AZ37" ca="1" si="56">SUM(D3:D19)</f>
        <v>7</v>
      </c>
      <c r="E37" s="142">
        <f t="shared" ca="1" si="56"/>
        <v>5</v>
      </c>
      <c r="F37" s="142">
        <f t="shared" ca="1" si="56"/>
        <v>6</v>
      </c>
      <c r="G37" s="142">
        <f t="shared" ca="1" si="56"/>
        <v>6</v>
      </c>
      <c r="H37" s="142">
        <f t="shared" ca="1" si="56"/>
        <v>7</v>
      </c>
      <c r="I37" s="142">
        <f t="shared" ca="1" si="56"/>
        <v>6</v>
      </c>
      <c r="J37" s="142">
        <f t="shared" ca="1" si="56"/>
        <v>10</v>
      </c>
      <c r="K37" s="142">
        <f t="shared" ca="1" si="56"/>
        <v>6</v>
      </c>
      <c r="L37" s="142">
        <f t="shared" ca="1" si="56"/>
        <v>4</v>
      </c>
      <c r="M37" s="142">
        <f t="shared" ca="1" si="56"/>
        <v>6</v>
      </c>
      <c r="N37" s="142">
        <f t="shared" ca="1" si="56"/>
        <v>8</v>
      </c>
      <c r="O37" s="142">
        <f t="shared" ca="1" si="56"/>
        <v>6</v>
      </c>
      <c r="P37" s="142">
        <f t="shared" ca="1" si="56"/>
        <v>9</v>
      </c>
      <c r="Q37" s="142">
        <f t="shared" ca="1" si="56"/>
        <v>6</v>
      </c>
      <c r="R37" s="142">
        <f t="shared" ca="1" si="56"/>
        <v>6</v>
      </c>
      <c r="S37" s="142">
        <f t="shared" ca="1" si="56"/>
        <v>9</v>
      </c>
      <c r="T37" s="142">
        <f t="shared" ca="1" si="56"/>
        <v>11</v>
      </c>
      <c r="U37" s="142">
        <f t="shared" ca="1" si="56"/>
        <v>8</v>
      </c>
      <c r="V37" s="142">
        <f t="shared" ca="1" si="56"/>
        <v>6</v>
      </c>
      <c r="W37" s="142">
        <f t="shared" ca="1" si="56"/>
        <v>5</v>
      </c>
      <c r="X37" s="142">
        <f t="shared" ca="1" si="56"/>
        <v>4</v>
      </c>
      <c r="Y37" s="142">
        <f t="shared" ca="1" si="56"/>
        <v>8</v>
      </c>
      <c r="Z37" s="142">
        <f t="shared" ca="1" si="56"/>
        <v>6</v>
      </c>
      <c r="AA37" s="142">
        <f t="shared" ca="1" si="56"/>
        <v>5</v>
      </c>
      <c r="AB37" s="142">
        <f t="shared" ca="1" si="56"/>
        <v>11</v>
      </c>
      <c r="AC37" s="142">
        <f t="shared" ca="1" si="56"/>
        <v>7</v>
      </c>
      <c r="AD37" s="142">
        <f t="shared" ca="1" si="56"/>
        <v>7</v>
      </c>
      <c r="AE37" s="142">
        <f t="shared" ca="1" si="56"/>
        <v>0</v>
      </c>
      <c r="AF37" s="142">
        <f t="shared" ca="1" si="56"/>
        <v>0</v>
      </c>
      <c r="AG37" s="142">
        <f t="shared" ca="1" si="56"/>
        <v>0</v>
      </c>
      <c r="AH37" s="142">
        <f t="shared" ca="1" si="56"/>
        <v>0</v>
      </c>
      <c r="AI37" s="142">
        <f t="shared" ca="1" si="56"/>
        <v>0</v>
      </c>
      <c r="AJ37" s="142">
        <f t="shared" ca="1" si="56"/>
        <v>0</v>
      </c>
      <c r="AK37" s="142">
        <f t="shared" ca="1" si="56"/>
        <v>0</v>
      </c>
      <c r="AL37" s="142">
        <f t="shared" ca="1" si="56"/>
        <v>0</v>
      </c>
      <c r="AM37" s="142">
        <f t="shared" ca="1" si="56"/>
        <v>0</v>
      </c>
      <c r="AN37" s="142">
        <f t="shared" ca="1" si="56"/>
        <v>0</v>
      </c>
      <c r="AO37" s="142">
        <f t="shared" ca="1" si="56"/>
        <v>0</v>
      </c>
      <c r="AP37" s="142">
        <f t="shared" ca="1" si="56"/>
        <v>0</v>
      </c>
      <c r="AQ37" s="142">
        <f t="shared" ca="1" si="56"/>
        <v>0</v>
      </c>
      <c r="AR37" s="142">
        <f t="shared" ca="1" si="56"/>
        <v>0</v>
      </c>
      <c r="AS37" s="142">
        <f t="shared" ca="1" si="56"/>
        <v>0</v>
      </c>
      <c r="AT37" s="142">
        <f t="shared" ca="1" si="56"/>
        <v>0</v>
      </c>
      <c r="AU37" s="142">
        <f t="shared" ca="1" si="56"/>
        <v>0</v>
      </c>
      <c r="AV37" s="142">
        <f t="shared" ca="1" si="56"/>
        <v>0</v>
      </c>
      <c r="AW37" s="142">
        <f t="shared" ca="1" si="56"/>
        <v>0</v>
      </c>
      <c r="AX37" s="142">
        <f t="shared" ca="1" si="56"/>
        <v>0</v>
      </c>
      <c r="AY37" s="142">
        <f t="shared" ca="1" si="56"/>
        <v>0</v>
      </c>
      <c r="AZ37" s="142">
        <f t="shared" ca="1" si="56"/>
        <v>0</v>
      </c>
      <c r="BA37">
        <v>32</v>
      </c>
      <c r="BB37">
        <f t="shared" ca="1" si="5"/>
        <v>46</v>
      </c>
      <c r="BC37">
        <f t="shared" ca="1" si="6"/>
        <v>0</v>
      </c>
      <c r="BD37">
        <f t="shared" ca="1" si="7"/>
        <v>0</v>
      </c>
    </row>
    <row r="38" spans="1:56">
      <c r="C38">
        <f ca="1">RANK(C39,$C$39:$AZ$39)</f>
        <v>28</v>
      </c>
      <c r="D38">
        <f t="shared" ref="D38:AZ38" ca="1" si="57">RANK(D37,$C$37:$AZ$37)</f>
        <v>9</v>
      </c>
      <c r="E38">
        <f t="shared" ca="1" si="57"/>
        <v>23</v>
      </c>
      <c r="F38">
        <f t="shared" ca="1" si="57"/>
        <v>13</v>
      </c>
      <c r="G38">
        <f t="shared" ca="1" si="57"/>
        <v>13</v>
      </c>
      <c r="H38">
        <f t="shared" ca="1" si="57"/>
        <v>9</v>
      </c>
      <c r="I38">
        <f t="shared" ca="1" si="57"/>
        <v>13</v>
      </c>
      <c r="J38">
        <f t="shared" ca="1" si="57"/>
        <v>3</v>
      </c>
      <c r="K38">
        <f t="shared" ca="1" si="57"/>
        <v>13</v>
      </c>
      <c r="L38">
        <f t="shared" ca="1" si="57"/>
        <v>26</v>
      </c>
      <c r="M38">
        <f t="shared" ca="1" si="57"/>
        <v>13</v>
      </c>
      <c r="N38">
        <f t="shared" ca="1" si="57"/>
        <v>6</v>
      </c>
      <c r="O38">
        <f t="shared" ca="1" si="57"/>
        <v>13</v>
      </c>
      <c r="P38">
        <f t="shared" ca="1" si="57"/>
        <v>4</v>
      </c>
      <c r="Q38">
        <f t="shared" ca="1" si="57"/>
        <v>13</v>
      </c>
      <c r="R38">
        <f t="shared" ca="1" si="57"/>
        <v>13</v>
      </c>
      <c r="S38">
        <f t="shared" ca="1" si="57"/>
        <v>4</v>
      </c>
      <c r="T38">
        <f t="shared" ca="1" si="57"/>
        <v>1</v>
      </c>
      <c r="U38">
        <f t="shared" ca="1" si="57"/>
        <v>6</v>
      </c>
      <c r="V38">
        <f t="shared" ca="1" si="57"/>
        <v>13</v>
      </c>
      <c r="W38">
        <f t="shared" ca="1" si="57"/>
        <v>23</v>
      </c>
      <c r="X38">
        <f t="shared" ca="1" si="57"/>
        <v>26</v>
      </c>
      <c r="Y38">
        <f t="shared" ca="1" si="57"/>
        <v>6</v>
      </c>
      <c r="Z38">
        <f t="shared" ca="1" si="57"/>
        <v>13</v>
      </c>
      <c r="AA38">
        <f t="shared" ca="1" si="57"/>
        <v>23</v>
      </c>
      <c r="AB38">
        <f t="shared" ca="1" si="57"/>
        <v>1</v>
      </c>
      <c r="AC38">
        <f t="shared" ca="1" si="57"/>
        <v>9</v>
      </c>
      <c r="AD38">
        <f t="shared" ca="1" si="57"/>
        <v>9</v>
      </c>
      <c r="AE38">
        <f t="shared" ca="1" si="57"/>
        <v>28</v>
      </c>
      <c r="AF38">
        <f t="shared" ca="1" si="57"/>
        <v>28</v>
      </c>
      <c r="AG38">
        <f t="shared" ca="1" si="57"/>
        <v>28</v>
      </c>
      <c r="AH38">
        <f t="shared" ca="1" si="57"/>
        <v>28</v>
      </c>
      <c r="AI38">
        <f t="shared" ca="1" si="57"/>
        <v>28</v>
      </c>
      <c r="AJ38">
        <f t="shared" ca="1" si="57"/>
        <v>28</v>
      </c>
      <c r="AK38">
        <f t="shared" ca="1" si="57"/>
        <v>28</v>
      </c>
      <c r="AL38">
        <f t="shared" ca="1" si="57"/>
        <v>28</v>
      </c>
      <c r="AM38">
        <f t="shared" ca="1" si="57"/>
        <v>28</v>
      </c>
      <c r="AN38">
        <f t="shared" ca="1" si="57"/>
        <v>28</v>
      </c>
      <c r="AO38">
        <f t="shared" ca="1" si="57"/>
        <v>28</v>
      </c>
      <c r="AP38">
        <f t="shared" ca="1" si="57"/>
        <v>28</v>
      </c>
      <c r="AQ38">
        <f t="shared" ca="1" si="57"/>
        <v>28</v>
      </c>
      <c r="AR38">
        <f t="shared" ca="1" si="57"/>
        <v>28</v>
      </c>
      <c r="AS38">
        <f t="shared" ca="1" si="57"/>
        <v>28</v>
      </c>
      <c r="AT38">
        <f t="shared" ca="1" si="57"/>
        <v>28</v>
      </c>
      <c r="AU38">
        <f t="shared" ca="1" si="57"/>
        <v>28</v>
      </c>
      <c r="AV38">
        <f t="shared" ca="1" si="57"/>
        <v>28</v>
      </c>
      <c r="AW38">
        <f t="shared" ca="1" si="57"/>
        <v>28</v>
      </c>
      <c r="AX38">
        <f t="shared" ca="1" si="57"/>
        <v>28</v>
      </c>
      <c r="AY38">
        <f t="shared" ca="1" si="57"/>
        <v>28</v>
      </c>
      <c r="AZ38">
        <f t="shared" ca="1" si="57"/>
        <v>28</v>
      </c>
      <c r="BA38">
        <v>33</v>
      </c>
      <c r="BB38">
        <f t="shared" ca="1" si="5"/>
        <v>45</v>
      </c>
      <c r="BC38">
        <f t="shared" ca="1" si="6"/>
        <v>0</v>
      </c>
      <c r="BD38">
        <f t="shared" ca="1" si="7"/>
        <v>0</v>
      </c>
    </row>
    <row r="39" spans="1:56">
      <c r="C39">
        <f>C37*1000</f>
        <v>0</v>
      </c>
      <c r="D39">
        <f t="shared" ref="D39:AZ39" ca="1" si="58">D37*1000</f>
        <v>7000</v>
      </c>
      <c r="E39">
        <f t="shared" ca="1" si="58"/>
        <v>5000</v>
      </c>
      <c r="F39">
        <f t="shared" ca="1" si="58"/>
        <v>6000</v>
      </c>
      <c r="G39">
        <f t="shared" ca="1" si="58"/>
        <v>6000</v>
      </c>
      <c r="H39">
        <f t="shared" ca="1" si="58"/>
        <v>7000</v>
      </c>
      <c r="I39">
        <f t="shared" ca="1" si="58"/>
        <v>6000</v>
      </c>
      <c r="J39">
        <f t="shared" ca="1" si="58"/>
        <v>10000</v>
      </c>
      <c r="K39">
        <f t="shared" ca="1" si="58"/>
        <v>6000</v>
      </c>
      <c r="L39">
        <f t="shared" ca="1" si="58"/>
        <v>4000</v>
      </c>
      <c r="M39">
        <f t="shared" ca="1" si="58"/>
        <v>6000</v>
      </c>
      <c r="N39">
        <f t="shared" ca="1" si="58"/>
        <v>8000</v>
      </c>
      <c r="O39">
        <f t="shared" ca="1" si="58"/>
        <v>6000</v>
      </c>
      <c r="P39">
        <f t="shared" ca="1" si="58"/>
        <v>9000</v>
      </c>
      <c r="Q39">
        <f t="shared" ca="1" si="58"/>
        <v>6000</v>
      </c>
      <c r="R39">
        <f t="shared" ca="1" si="58"/>
        <v>6000</v>
      </c>
      <c r="S39">
        <f t="shared" ca="1" si="58"/>
        <v>9000</v>
      </c>
      <c r="T39">
        <f t="shared" ca="1" si="58"/>
        <v>11000</v>
      </c>
      <c r="U39">
        <f t="shared" ca="1" si="58"/>
        <v>8000</v>
      </c>
      <c r="V39">
        <f t="shared" ca="1" si="58"/>
        <v>6000</v>
      </c>
      <c r="W39">
        <f t="shared" ca="1" si="58"/>
        <v>5000</v>
      </c>
      <c r="X39">
        <f t="shared" ca="1" si="58"/>
        <v>4000</v>
      </c>
      <c r="Y39">
        <f t="shared" ca="1" si="58"/>
        <v>8000</v>
      </c>
      <c r="Z39">
        <f t="shared" ca="1" si="58"/>
        <v>6000</v>
      </c>
      <c r="AA39">
        <f t="shared" ca="1" si="58"/>
        <v>5000</v>
      </c>
      <c r="AB39">
        <f t="shared" ca="1" si="58"/>
        <v>11000</v>
      </c>
      <c r="AC39">
        <f t="shared" ca="1" si="58"/>
        <v>7000</v>
      </c>
      <c r="AD39">
        <f t="shared" ca="1" si="58"/>
        <v>7000</v>
      </c>
      <c r="AE39">
        <f t="shared" ca="1" si="58"/>
        <v>0</v>
      </c>
      <c r="AF39">
        <f t="shared" ca="1" si="58"/>
        <v>0</v>
      </c>
      <c r="AG39">
        <f t="shared" ca="1" si="58"/>
        <v>0</v>
      </c>
      <c r="AH39">
        <f t="shared" ca="1" si="58"/>
        <v>0</v>
      </c>
      <c r="AI39">
        <f t="shared" ca="1" si="58"/>
        <v>0</v>
      </c>
      <c r="AJ39">
        <f t="shared" ca="1" si="58"/>
        <v>0</v>
      </c>
      <c r="AK39">
        <f t="shared" ca="1" si="58"/>
        <v>0</v>
      </c>
      <c r="AL39">
        <f t="shared" ca="1" si="58"/>
        <v>0</v>
      </c>
      <c r="AM39">
        <f t="shared" ca="1" si="58"/>
        <v>0</v>
      </c>
      <c r="AN39">
        <f t="shared" ca="1" si="58"/>
        <v>0</v>
      </c>
      <c r="AO39">
        <f t="shared" ca="1" si="58"/>
        <v>0</v>
      </c>
      <c r="AP39">
        <f t="shared" ca="1" si="58"/>
        <v>0</v>
      </c>
      <c r="AQ39">
        <f t="shared" ca="1" si="58"/>
        <v>0</v>
      </c>
      <c r="AR39">
        <f t="shared" ca="1" si="58"/>
        <v>0</v>
      </c>
      <c r="AS39">
        <f t="shared" ca="1" si="58"/>
        <v>0</v>
      </c>
      <c r="AT39">
        <f t="shared" ca="1" si="58"/>
        <v>0</v>
      </c>
      <c r="AU39">
        <f t="shared" ca="1" si="58"/>
        <v>0</v>
      </c>
      <c r="AV39">
        <f t="shared" ca="1" si="58"/>
        <v>0</v>
      </c>
      <c r="AW39">
        <f t="shared" ca="1" si="58"/>
        <v>0</v>
      </c>
      <c r="AX39">
        <f t="shared" ca="1" si="58"/>
        <v>0</v>
      </c>
      <c r="AY39">
        <f t="shared" ca="1" si="58"/>
        <v>0</v>
      </c>
      <c r="AZ39">
        <f t="shared" ca="1" si="58"/>
        <v>0</v>
      </c>
      <c r="BA39">
        <v>34</v>
      </c>
      <c r="BB39">
        <f t="shared" ref="BB39:BB55" ca="1" si="59">INDIRECT(ADDRESS(COLUMN()-12,COLUMN()-51+BA38))</f>
        <v>44</v>
      </c>
      <c r="BC39">
        <f t="shared" ca="1" si="6"/>
        <v>0</v>
      </c>
      <c r="BD39">
        <f t="shared" ca="1" si="7"/>
        <v>0</v>
      </c>
    </row>
    <row r="40" spans="1:56">
      <c r="C40" t="str">
        <f ca="1">C2</f>
        <v>Helge</v>
      </c>
      <c r="D40" t="str">
        <f t="shared" ref="D40:AZ40" ca="1" si="60">D2</f>
        <v>Armani</v>
      </c>
      <c r="E40" t="str">
        <f t="shared" ca="1" si="60"/>
        <v>Ehlu</v>
      </c>
      <c r="F40" t="str">
        <f t="shared" ca="1" si="60"/>
        <v>Christoph</v>
      </c>
      <c r="G40" t="str">
        <f t="shared" ca="1" si="60"/>
        <v>Holger</v>
      </c>
      <c r="H40" t="str">
        <f t="shared" ca="1" si="60"/>
        <v>Tuffi</v>
      </c>
      <c r="I40" t="str">
        <f t="shared" ca="1" si="60"/>
        <v>Guido</v>
      </c>
      <c r="J40" t="str">
        <f t="shared" ca="1" si="60"/>
        <v>Burger</v>
      </c>
      <c r="K40" t="str">
        <f t="shared" ca="1" si="60"/>
        <v>stemü</v>
      </c>
      <c r="L40" t="str">
        <f t="shared" ca="1" si="60"/>
        <v>Flo</v>
      </c>
      <c r="M40" t="str">
        <f t="shared" ca="1" si="60"/>
        <v>Feldi</v>
      </c>
      <c r="N40" t="str">
        <f t="shared" ca="1" si="60"/>
        <v>Rabea</v>
      </c>
      <c r="O40" t="str">
        <f t="shared" ca="1" si="60"/>
        <v>Kathi</v>
      </c>
      <c r="P40" t="str">
        <f t="shared" ca="1" si="60"/>
        <v>Präsi</v>
      </c>
      <c r="Q40" t="str">
        <f t="shared" ca="1" si="60"/>
        <v>Felix</v>
      </c>
      <c r="R40" t="str">
        <f t="shared" ca="1" si="60"/>
        <v>Maik</v>
      </c>
      <c r="S40" t="str">
        <f t="shared" ca="1" si="60"/>
        <v>Birgit</v>
      </c>
      <c r="T40" t="str">
        <f t="shared" ca="1" si="60"/>
        <v>Gerd</v>
      </c>
      <c r="U40" t="str">
        <f t="shared" ca="1" si="60"/>
        <v>Bertl</v>
      </c>
      <c r="V40" t="str">
        <f t="shared" ca="1" si="60"/>
        <v>Hammer</v>
      </c>
      <c r="W40" t="str">
        <f t="shared" ca="1" si="60"/>
        <v>Max</v>
      </c>
      <c r="X40" t="str">
        <f t="shared" ca="1" si="60"/>
        <v>Michael</v>
      </c>
      <c r="Y40" t="str">
        <f t="shared" ca="1" si="60"/>
        <v>Sarah</v>
      </c>
      <c r="Z40" t="str">
        <f t="shared" ca="1" si="60"/>
        <v>Stefan</v>
      </c>
      <c r="AA40" t="str">
        <f t="shared" ca="1" si="60"/>
        <v>Andy</v>
      </c>
      <c r="AB40" t="str">
        <f t="shared" ca="1" si="60"/>
        <v>CWeyer</v>
      </c>
      <c r="AC40" t="str">
        <f t="shared" ca="1" si="60"/>
        <v>Aldi</v>
      </c>
      <c r="AD40" t="str">
        <f t="shared" ca="1" si="60"/>
        <v>Nina</v>
      </c>
      <c r="AE40">
        <f t="shared" ca="1" si="60"/>
        <v>0</v>
      </c>
      <c r="AF40">
        <f t="shared" ca="1" si="60"/>
        <v>0</v>
      </c>
      <c r="AG40">
        <f t="shared" ca="1" si="60"/>
        <v>0</v>
      </c>
      <c r="AH40">
        <f t="shared" ca="1" si="60"/>
        <v>0</v>
      </c>
      <c r="AI40">
        <f t="shared" ca="1" si="60"/>
        <v>0</v>
      </c>
      <c r="AJ40">
        <f t="shared" ca="1" si="60"/>
        <v>0</v>
      </c>
      <c r="AK40">
        <f t="shared" ca="1" si="60"/>
        <v>0</v>
      </c>
      <c r="AL40">
        <f t="shared" ca="1" si="60"/>
        <v>0</v>
      </c>
      <c r="AM40">
        <f t="shared" ca="1" si="60"/>
        <v>0</v>
      </c>
      <c r="AN40">
        <f t="shared" ca="1" si="60"/>
        <v>0</v>
      </c>
      <c r="AO40">
        <f t="shared" ca="1" si="60"/>
        <v>0</v>
      </c>
      <c r="AP40">
        <f t="shared" ca="1" si="60"/>
        <v>0</v>
      </c>
      <c r="AQ40">
        <f t="shared" ca="1" si="60"/>
        <v>0</v>
      </c>
      <c r="AR40">
        <f t="shared" ca="1" si="60"/>
        <v>0</v>
      </c>
      <c r="AS40">
        <f t="shared" ca="1" si="60"/>
        <v>0</v>
      </c>
      <c r="AT40">
        <f t="shared" ca="1" si="60"/>
        <v>0</v>
      </c>
      <c r="AU40">
        <f t="shared" ca="1" si="60"/>
        <v>0</v>
      </c>
      <c r="AV40">
        <f t="shared" ca="1" si="60"/>
        <v>0</v>
      </c>
      <c r="AW40">
        <f t="shared" ca="1" si="60"/>
        <v>0</v>
      </c>
      <c r="AX40">
        <f t="shared" ca="1" si="60"/>
        <v>0</v>
      </c>
      <c r="AY40">
        <f t="shared" ca="1" si="60"/>
        <v>0</v>
      </c>
      <c r="AZ40">
        <f t="shared" ca="1" si="60"/>
        <v>0</v>
      </c>
      <c r="BA40">
        <v>35</v>
      </c>
      <c r="BB40">
        <f t="shared" ca="1" si="59"/>
        <v>43</v>
      </c>
      <c r="BC40">
        <f t="shared" ca="1" si="6"/>
        <v>0</v>
      </c>
      <c r="BD40">
        <f t="shared" ca="1" si="7"/>
        <v>0</v>
      </c>
    </row>
    <row r="41" spans="1:56">
      <c r="C41">
        <f>C39+C1/3</f>
        <v>5.333333333333333</v>
      </c>
      <c r="D41">
        <f t="shared" ref="D41:AZ41" ca="1" si="61">D39+D1/3</f>
        <v>7006.333333333333</v>
      </c>
      <c r="E41">
        <f t="shared" ca="1" si="61"/>
        <v>5007.333333333333</v>
      </c>
      <c r="F41">
        <f t="shared" ca="1" si="61"/>
        <v>6008.333333333333</v>
      </c>
      <c r="G41">
        <f t="shared" ca="1" si="61"/>
        <v>6009.333333333333</v>
      </c>
      <c r="H41">
        <f t="shared" ca="1" si="61"/>
        <v>7010.333333333333</v>
      </c>
      <c r="I41">
        <f t="shared" ca="1" si="61"/>
        <v>6011.333333333333</v>
      </c>
      <c r="J41">
        <f t="shared" ca="1" si="61"/>
        <v>10012.333333333334</v>
      </c>
      <c r="K41">
        <f t="shared" ca="1" si="61"/>
        <v>6013.333333333333</v>
      </c>
      <c r="L41">
        <f t="shared" ca="1" si="61"/>
        <v>4014.3333333333335</v>
      </c>
      <c r="M41">
        <f t="shared" ca="1" si="61"/>
        <v>6015.333333333333</v>
      </c>
      <c r="N41">
        <f t="shared" ca="1" si="61"/>
        <v>8016.333333333333</v>
      </c>
      <c r="O41">
        <f t="shared" ca="1" si="61"/>
        <v>6017.333333333333</v>
      </c>
      <c r="P41">
        <f t="shared" ca="1" si="61"/>
        <v>9018.3333333333339</v>
      </c>
      <c r="Q41">
        <f t="shared" ca="1" si="61"/>
        <v>6019.333333333333</v>
      </c>
      <c r="R41">
        <f t="shared" ca="1" si="61"/>
        <v>6020.333333333333</v>
      </c>
      <c r="S41">
        <f t="shared" ca="1" si="61"/>
        <v>9021.3333333333339</v>
      </c>
      <c r="T41">
        <f t="shared" ca="1" si="61"/>
        <v>11022.333333333334</v>
      </c>
      <c r="U41">
        <f t="shared" ca="1" si="61"/>
        <v>8023.333333333333</v>
      </c>
      <c r="V41">
        <f t="shared" ca="1" si="61"/>
        <v>6024.333333333333</v>
      </c>
      <c r="W41">
        <f t="shared" ca="1" si="61"/>
        <v>5025.333333333333</v>
      </c>
      <c r="X41">
        <f t="shared" ca="1" si="61"/>
        <v>4026.3333333333335</v>
      </c>
      <c r="Y41">
        <f t="shared" ca="1" si="61"/>
        <v>8027.333333333333</v>
      </c>
      <c r="Z41">
        <f t="shared" ca="1" si="61"/>
        <v>6028.333333333333</v>
      </c>
      <c r="AA41">
        <f t="shared" ca="1" si="61"/>
        <v>5029.333333333333</v>
      </c>
      <c r="AB41">
        <f t="shared" ca="1" si="61"/>
        <v>11030.333333333334</v>
      </c>
      <c r="AC41">
        <f t="shared" ca="1" si="61"/>
        <v>7031.333333333333</v>
      </c>
      <c r="AD41">
        <f t="shared" ca="1" si="61"/>
        <v>7032.333333333333</v>
      </c>
      <c r="AE41">
        <f t="shared" ca="1" si="61"/>
        <v>33.333333333333336</v>
      </c>
      <c r="AF41">
        <f t="shared" ca="1" si="61"/>
        <v>34.333333333333336</v>
      </c>
      <c r="AG41">
        <f t="shared" ca="1" si="61"/>
        <v>35.333333333333336</v>
      </c>
      <c r="AH41">
        <f t="shared" ca="1" si="61"/>
        <v>36.333333333333336</v>
      </c>
      <c r="AI41">
        <f t="shared" ca="1" si="61"/>
        <v>37.333333333333336</v>
      </c>
      <c r="AJ41">
        <f t="shared" ca="1" si="61"/>
        <v>38.333333333333336</v>
      </c>
      <c r="AK41">
        <f t="shared" ca="1" si="61"/>
        <v>39.333333333333336</v>
      </c>
      <c r="AL41">
        <f t="shared" ca="1" si="61"/>
        <v>40.333333333333336</v>
      </c>
      <c r="AM41">
        <f t="shared" ca="1" si="61"/>
        <v>41.333333333333336</v>
      </c>
      <c r="AN41">
        <f t="shared" ca="1" si="61"/>
        <v>42.333333333333336</v>
      </c>
      <c r="AO41">
        <f t="shared" ca="1" si="61"/>
        <v>43.333333333333336</v>
      </c>
      <c r="AP41">
        <f t="shared" ca="1" si="61"/>
        <v>44.333333333333336</v>
      </c>
      <c r="AQ41">
        <f t="shared" ca="1" si="61"/>
        <v>45.333333333333336</v>
      </c>
      <c r="AR41">
        <f t="shared" ca="1" si="61"/>
        <v>46.333333333333336</v>
      </c>
      <c r="AS41">
        <f t="shared" ca="1" si="61"/>
        <v>47.333333333333336</v>
      </c>
      <c r="AT41">
        <f t="shared" ca="1" si="61"/>
        <v>48.333333333333336</v>
      </c>
      <c r="AU41">
        <f t="shared" ca="1" si="61"/>
        <v>49.333333333333336</v>
      </c>
      <c r="AV41">
        <f t="shared" ca="1" si="61"/>
        <v>50.333333333333336</v>
      </c>
      <c r="AW41">
        <f t="shared" ca="1" si="61"/>
        <v>51.333333333333336</v>
      </c>
      <c r="AX41">
        <f t="shared" ca="1" si="61"/>
        <v>52.333333333333336</v>
      </c>
      <c r="AY41">
        <f t="shared" ca="1" si="61"/>
        <v>53.333333333333336</v>
      </c>
      <c r="AZ41">
        <f t="shared" ca="1" si="61"/>
        <v>54.333333333333336</v>
      </c>
      <c r="BA41">
        <v>36</v>
      </c>
      <c r="BB41">
        <f t="shared" ca="1" si="59"/>
        <v>42</v>
      </c>
      <c r="BC41">
        <f t="shared" ca="1" si="6"/>
        <v>0</v>
      </c>
      <c r="BD41">
        <f t="shared" ca="1" si="7"/>
        <v>0</v>
      </c>
    </row>
    <row r="42" spans="1:56">
      <c r="C42">
        <f ca="1">RANK(C41,$C$41:$AZ$41)</f>
        <v>50</v>
      </c>
      <c r="D42">
        <f t="shared" ref="D42:AZ42" ca="1" si="62">RANK(D41,$C$41:$AZ$41)</f>
        <v>12</v>
      </c>
      <c r="E42">
        <f t="shared" ca="1" si="62"/>
        <v>25</v>
      </c>
      <c r="F42">
        <f t="shared" ca="1" si="62"/>
        <v>22</v>
      </c>
      <c r="G42">
        <f t="shared" ca="1" si="62"/>
        <v>21</v>
      </c>
      <c r="H42">
        <f t="shared" ca="1" si="62"/>
        <v>11</v>
      </c>
      <c r="I42">
        <f t="shared" ca="1" si="62"/>
        <v>20</v>
      </c>
      <c r="J42">
        <f t="shared" ca="1" si="62"/>
        <v>3</v>
      </c>
      <c r="K42">
        <f t="shared" ca="1" si="62"/>
        <v>19</v>
      </c>
      <c r="L42">
        <f t="shared" ca="1" si="62"/>
        <v>27</v>
      </c>
      <c r="M42">
        <f t="shared" ca="1" si="62"/>
        <v>18</v>
      </c>
      <c r="N42">
        <f t="shared" ca="1" si="62"/>
        <v>8</v>
      </c>
      <c r="O42">
        <f t="shared" ca="1" si="62"/>
        <v>17</v>
      </c>
      <c r="P42">
        <f t="shared" ca="1" si="62"/>
        <v>5</v>
      </c>
      <c r="Q42">
        <f t="shared" ca="1" si="62"/>
        <v>16</v>
      </c>
      <c r="R42">
        <f t="shared" ca="1" si="62"/>
        <v>15</v>
      </c>
      <c r="S42">
        <f t="shared" ca="1" si="62"/>
        <v>4</v>
      </c>
      <c r="T42">
        <f t="shared" ca="1" si="62"/>
        <v>2</v>
      </c>
      <c r="U42">
        <f t="shared" ca="1" si="62"/>
        <v>7</v>
      </c>
      <c r="V42">
        <f t="shared" ca="1" si="62"/>
        <v>14</v>
      </c>
      <c r="W42">
        <f t="shared" ca="1" si="62"/>
        <v>24</v>
      </c>
      <c r="X42">
        <f t="shared" ca="1" si="62"/>
        <v>26</v>
      </c>
      <c r="Y42">
        <f t="shared" ca="1" si="62"/>
        <v>6</v>
      </c>
      <c r="Z42">
        <f t="shared" ca="1" si="62"/>
        <v>13</v>
      </c>
      <c r="AA42">
        <f t="shared" ca="1" si="62"/>
        <v>23</v>
      </c>
      <c r="AB42">
        <f t="shared" ca="1" si="62"/>
        <v>1</v>
      </c>
      <c r="AC42">
        <f t="shared" ca="1" si="62"/>
        <v>10</v>
      </c>
      <c r="AD42">
        <f t="shared" ca="1" si="62"/>
        <v>9</v>
      </c>
      <c r="AE42">
        <f t="shared" ca="1" si="62"/>
        <v>49</v>
      </c>
      <c r="AF42">
        <f t="shared" ca="1" si="62"/>
        <v>48</v>
      </c>
      <c r="AG42">
        <f t="shared" ca="1" si="62"/>
        <v>47</v>
      </c>
      <c r="AH42">
        <f t="shared" ca="1" si="62"/>
        <v>46</v>
      </c>
      <c r="AI42">
        <f t="shared" ca="1" si="62"/>
        <v>45</v>
      </c>
      <c r="AJ42">
        <f t="shared" ca="1" si="62"/>
        <v>44</v>
      </c>
      <c r="AK42">
        <f t="shared" ca="1" si="62"/>
        <v>43</v>
      </c>
      <c r="AL42">
        <f t="shared" ca="1" si="62"/>
        <v>42</v>
      </c>
      <c r="AM42">
        <f t="shared" ca="1" si="62"/>
        <v>41</v>
      </c>
      <c r="AN42">
        <f t="shared" ca="1" si="62"/>
        <v>40</v>
      </c>
      <c r="AO42">
        <f t="shared" ca="1" si="62"/>
        <v>39</v>
      </c>
      <c r="AP42">
        <f t="shared" ca="1" si="62"/>
        <v>38</v>
      </c>
      <c r="AQ42">
        <f t="shared" ca="1" si="62"/>
        <v>37</v>
      </c>
      <c r="AR42">
        <f t="shared" ca="1" si="62"/>
        <v>36</v>
      </c>
      <c r="AS42">
        <f t="shared" ca="1" si="62"/>
        <v>35</v>
      </c>
      <c r="AT42">
        <f t="shared" ca="1" si="62"/>
        <v>34</v>
      </c>
      <c r="AU42">
        <f t="shared" ca="1" si="62"/>
        <v>33</v>
      </c>
      <c r="AV42">
        <f t="shared" ca="1" si="62"/>
        <v>32</v>
      </c>
      <c r="AW42">
        <f t="shared" ca="1" si="62"/>
        <v>31</v>
      </c>
      <c r="AX42">
        <f t="shared" ca="1" si="62"/>
        <v>30</v>
      </c>
      <c r="AY42">
        <f t="shared" ca="1" si="62"/>
        <v>29</v>
      </c>
      <c r="AZ42">
        <f t="shared" ca="1" si="62"/>
        <v>28</v>
      </c>
      <c r="BA42">
        <v>37</v>
      </c>
      <c r="BB42">
        <f t="shared" ca="1" si="59"/>
        <v>41</v>
      </c>
      <c r="BC42">
        <f t="shared" ca="1" si="6"/>
        <v>0</v>
      </c>
      <c r="BD42">
        <f t="shared" ca="1" si="7"/>
        <v>0</v>
      </c>
    </row>
    <row r="43" spans="1:56">
      <c r="BA43">
        <v>38</v>
      </c>
      <c r="BB43">
        <f t="shared" ca="1" si="59"/>
        <v>40</v>
      </c>
      <c r="BC43">
        <f t="shared" ca="1" si="6"/>
        <v>0</v>
      </c>
      <c r="BD43">
        <f t="shared" ca="1" si="7"/>
        <v>0</v>
      </c>
    </row>
    <row r="44" spans="1:56">
      <c r="BA44">
        <v>39</v>
      </c>
      <c r="BB44">
        <f t="shared" ca="1" si="59"/>
        <v>39</v>
      </c>
      <c r="BC44">
        <f t="shared" ca="1" si="6"/>
        <v>0</v>
      </c>
      <c r="BD44">
        <f t="shared" ca="1" si="7"/>
        <v>0</v>
      </c>
    </row>
    <row r="45" spans="1:56">
      <c r="BA45">
        <v>40</v>
      </c>
      <c r="BB45">
        <f t="shared" ca="1" si="59"/>
        <v>38</v>
      </c>
      <c r="BC45">
        <f t="shared" ca="1" si="6"/>
        <v>0</v>
      </c>
      <c r="BD45">
        <f t="shared" ca="1" si="7"/>
        <v>0</v>
      </c>
    </row>
    <row r="46" spans="1:56">
      <c r="BA46">
        <v>41</v>
      </c>
      <c r="BB46">
        <f t="shared" ca="1" si="59"/>
        <v>37</v>
      </c>
      <c r="BC46">
        <f t="shared" ca="1" si="6"/>
        <v>0</v>
      </c>
      <c r="BD46">
        <f t="shared" ca="1" si="7"/>
        <v>0</v>
      </c>
    </row>
    <row r="47" spans="1:56">
      <c r="BA47">
        <v>42</v>
      </c>
      <c r="BB47">
        <f t="shared" ca="1" si="59"/>
        <v>36</v>
      </c>
      <c r="BC47">
        <f t="shared" ca="1" si="6"/>
        <v>0</v>
      </c>
      <c r="BD47">
        <f t="shared" ca="1" si="7"/>
        <v>0</v>
      </c>
    </row>
    <row r="48" spans="1:56">
      <c r="BA48">
        <v>43</v>
      </c>
      <c r="BB48">
        <f t="shared" ca="1" si="59"/>
        <v>35</v>
      </c>
      <c r="BC48">
        <f t="shared" ca="1" si="6"/>
        <v>0</v>
      </c>
      <c r="BD48">
        <f t="shared" ca="1" si="7"/>
        <v>0</v>
      </c>
    </row>
    <row r="49" spans="53:56">
      <c r="BA49">
        <v>44</v>
      </c>
      <c r="BB49">
        <f t="shared" ca="1" si="59"/>
        <v>34</v>
      </c>
      <c r="BC49">
        <f t="shared" ca="1" si="6"/>
        <v>0</v>
      </c>
      <c r="BD49">
        <f t="shared" ca="1" si="7"/>
        <v>0</v>
      </c>
    </row>
    <row r="50" spans="53:56">
      <c r="BA50">
        <v>45</v>
      </c>
      <c r="BB50">
        <f t="shared" ca="1" si="59"/>
        <v>33</v>
      </c>
      <c r="BC50">
        <f t="shared" ca="1" si="6"/>
        <v>0</v>
      </c>
      <c r="BD50">
        <f t="shared" ca="1" si="7"/>
        <v>0</v>
      </c>
    </row>
    <row r="51" spans="53:56">
      <c r="BA51">
        <v>46</v>
      </c>
      <c r="BB51">
        <f t="shared" ca="1" si="59"/>
        <v>32</v>
      </c>
      <c r="BC51">
        <f t="shared" ca="1" si="6"/>
        <v>0</v>
      </c>
      <c r="BD51">
        <f t="shared" ca="1" si="7"/>
        <v>0</v>
      </c>
    </row>
    <row r="52" spans="53:56">
      <c r="BA52">
        <v>47</v>
      </c>
      <c r="BB52">
        <f t="shared" ca="1" si="59"/>
        <v>31</v>
      </c>
      <c r="BC52">
        <f t="shared" ca="1" si="6"/>
        <v>0</v>
      </c>
      <c r="BD52">
        <f t="shared" ca="1" si="7"/>
        <v>0</v>
      </c>
    </row>
    <row r="53" spans="53:56">
      <c r="BA53">
        <v>48</v>
      </c>
      <c r="BB53">
        <f t="shared" ca="1" si="59"/>
        <v>30</v>
      </c>
      <c r="BC53">
        <f t="shared" ca="1" si="6"/>
        <v>0</v>
      </c>
      <c r="BD53">
        <f t="shared" ca="1" si="7"/>
        <v>0</v>
      </c>
    </row>
    <row r="54" spans="53:56">
      <c r="BA54">
        <v>49</v>
      </c>
      <c r="BB54">
        <f t="shared" ca="1" si="59"/>
        <v>29</v>
      </c>
      <c r="BC54">
        <f t="shared" ca="1" si="6"/>
        <v>0</v>
      </c>
      <c r="BD54">
        <f t="shared" ca="1" si="7"/>
        <v>0</v>
      </c>
    </row>
    <row r="55" spans="53:56">
      <c r="BA55">
        <v>50</v>
      </c>
      <c r="BB55">
        <f t="shared" ca="1" si="59"/>
        <v>28</v>
      </c>
      <c r="BC55">
        <f t="shared" ca="1" si="6"/>
        <v>0</v>
      </c>
      <c r="BD55">
        <f t="shared" ca="1" si="7"/>
        <v>0</v>
      </c>
    </row>
  </sheetData>
  <customSheetViews>
    <customSheetView guid="{AAA25EFF-DD7A-41F9-AC7D-EB4FBF5641F0}" hiddenRows="1" hiddenColumns="1" state="hidden">
      <pane xSplit="1" ySplit="2" topLeftCell="C3" activePane="bottomRight" state="frozen"/>
      <selection pane="bottomRight" activeCell="B1" sqref="B1"/>
      <pageMargins left="0.36" right="0.52" top="0.49" bottom="0.51" header="0.4921259845" footer="0.4921259845"/>
      <pageSetup paperSize="9" orientation="landscape" r:id="rId1"/>
      <headerFooter alignWithMargins="0"/>
    </customSheetView>
  </customSheetViews>
  <phoneticPr fontId="0" type="noConversion"/>
  <pageMargins left="0.36" right="0.52" top="0.49" bottom="0.51" header="0.4921259845" footer="0.4921259845"/>
  <pageSetup paperSize="9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0"/>
  </sheetPr>
  <dimension ref="A1:C19"/>
  <sheetViews>
    <sheetView workbookViewId="0"/>
  </sheetViews>
  <sheetFormatPr baseColWidth="10" defaultRowHeight="13.2"/>
  <cols>
    <col min="1" max="1" width="39.44140625" bestFit="1" customWidth="1"/>
  </cols>
  <sheetData>
    <row r="1" spans="1:3">
      <c r="A1" t="s">
        <v>0</v>
      </c>
      <c r="C1" t="s">
        <v>8</v>
      </c>
    </row>
    <row r="2" spans="1:3">
      <c r="A2" t="s">
        <v>68</v>
      </c>
      <c r="C2" t="s">
        <v>107</v>
      </c>
    </row>
    <row r="3" spans="1:3">
      <c r="A3" t="s">
        <v>79</v>
      </c>
    </row>
    <row r="4" spans="1:3">
      <c r="A4" t="s">
        <v>80</v>
      </c>
    </row>
    <row r="5" spans="1:3">
      <c r="A5" t="s">
        <v>78</v>
      </c>
    </row>
    <row r="6" spans="1:3">
      <c r="A6" t="s">
        <v>77</v>
      </c>
    </row>
    <row r="7" spans="1:3">
      <c r="A7" t="s">
        <v>76</v>
      </c>
    </row>
    <row r="8" spans="1:3">
      <c r="A8" t="s">
        <v>81</v>
      </c>
    </row>
    <row r="9" spans="1:3">
      <c r="A9" t="s">
        <v>108</v>
      </c>
    </row>
    <row r="10" spans="1:3">
      <c r="A10" t="s">
        <v>72</v>
      </c>
    </row>
    <row r="11" spans="1:3">
      <c r="A11" t="s">
        <v>73</v>
      </c>
    </row>
    <row r="12" spans="1:3">
      <c r="A12" t="s">
        <v>67</v>
      </c>
    </row>
    <row r="13" spans="1:3">
      <c r="A13" t="s">
        <v>109</v>
      </c>
    </row>
    <row r="14" spans="1:3">
      <c r="A14" t="s">
        <v>66</v>
      </c>
    </row>
    <row r="15" spans="1:3">
      <c r="A15" t="s">
        <v>70</v>
      </c>
    </row>
    <row r="16" spans="1:3">
      <c r="A16" t="s">
        <v>110</v>
      </c>
    </row>
    <row r="17" spans="1:1">
      <c r="A17" t="s">
        <v>71</v>
      </c>
    </row>
    <row r="18" spans="1:1">
      <c r="A18" t="s">
        <v>75</v>
      </c>
    </row>
    <row r="19" spans="1:1">
      <c r="A19" t="s">
        <v>74</v>
      </c>
    </row>
  </sheetData>
  <customSheetViews>
    <customSheetView guid="{AAA25EFF-DD7A-41F9-AC7D-EB4FBF5641F0}" state="hidden">
      <selection activeCell="B1" sqref="B1"/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  <pageSetUpPr fitToPage="1"/>
  </sheetPr>
  <dimension ref="A1:BQ30"/>
  <sheetViews>
    <sheetView zoomScale="90" workbookViewId="0">
      <pane xSplit="2" ySplit="3" topLeftCell="C4" activePane="bottomRight" state="frozen"/>
      <selection sqref="A1:B3"/>
      <selection pane="topRight" sqref="A1:B3"/>
      <selection pane="bottomLeft" sqref="A1:B3"/>
      <selection pane="bottomRight" activeCell="C4" sqref="C4"/>
    </sheetView>
  </sheetViews>
  <sheetFormatPr baseColWidth="10" defaultRowHeight="13.2"/>
  <cols>
    <col min="1" max="1" width="3" bestFit="1" customWidth="1"/>
    <col min="2" max="2" width="26.5546875" customWidth="1"/>
    <col min="3" max="38" width="3.109375" customWidth="1"/>
    <col min="39" max="41" width="5.33203125" customWidth="1"/>
    <col min="42" max="42" width="3.5546875" bestFit="1" customWidth="1"/>
    <col min="43" max="43" width="2.44140625" bestFit="1" customWidth="1"/>
    <col min="44" max="45" width="2.5546875" bestFit="1" customWidth="1"/>
    <col min="46" max="47" width="2.109375" bestFit="1" customWidth="1"/>
    <col min="48" max="48" width="6.44140625" bestFit="1" customWidth="1"/>
    <col min="49" max="50" width="4.44140625" customWidth="1"/>
    <col min="51" max="51" width="3.5546875" bestFit="1" customWidth="1"/>
    <col min="52" max="52" width="2.44140625" bestFit="1" customWidth="1"/>
    <col min="53" max="53" width="2.88671875" bestFit="1" customWidth="1"/>
    <col min="54" max="54" width="2.5546875" bestFit="1" customWidth="1"/>
    <col min="55" max="56" width="2.109375" bestFit="1" customWidth="1"/>
    <col min="57" max="57" width="6.44140625" bestFit="1" customWidth="1"/>
    <col min="58" max="58" width="4.44140625" bestFit="1" customWidth="1"/>
    <col min="59" max="59" width="3.5546875" bestFit="1" customWidth="1"/>
    <col min="60" max="60" width="2.44140625" bestFit="1" customWidth="1"/>
    <col min="61" max="62" width="2.5546875" bestFit="1" customWidth="1"/>
    <col min="63" max="64" width="2.109375" bestFit="1" customWidth="1"/>
    <col min="65" max="65" width="6.44140625" bestFit="1" customWidth="1"/>
    <col min="66" max="66" width="4.44140625" bestFit="1" customWidth="1"/>
    <col min="67" max="67" width="5.88671875" customWidth="1"/>
    <col min="68" max="68" width="10" bestFit="1" customWidth="1"/>
    <col min="69" max="69" width="12.109375" bestFit="1" customWidth="1"/>
    <col min="70" max="94" width="5.88671875" customWidth="1"/>
  </cols>
  <sheetData>
    <row r="1" spans="1:69" ht="15.75" customHeight="1" thickBot="1">
      <c r="A1" s="251" t="str">
        <f>"Saison " &amp; Stamm!C2</f>
        <v>Saison 2026/27</v>
      </c>
      <c r="B1" s="252"/>
      <c r="C1" s="243">
        <v>1</v>
      </c>
      <c r="D1" s="244"/>
      <c r="E1" s="243">
        <v>2</v>
      </c>
      <c r="F1" s="244"/>
      <c r="G1" s="243">
        <v>3</v>
      </c>
      <c r="H1" s="244"/>
      <c r="I1" s="243">
        <v>4</v>
      </c>
      <c r="J1" s="244"/>
      <c r="K1" s="243">
        <v>5</v>
      </c>
      <c r="L1" s="244"/>
      <c r="M1" s="243">
        <v>6</v>
      </c>
      <c r="N1" s="244"/>
      <c r="O1" s="243">
        <v>7</v>
      </c>
      <c r="P1" s="244"/>
      <c r="Q1" s="243">
        <v>8</v>
      </c>
      <c r="R1" s="244"/>
      <c r="S1" s="243">
        <v>9</v>
      </c>
      <c r="T1" s="244"/>
      <c r="U1" s="243">
        <v>10</v>
      </c>
      <c r="V1" s="244"/>
      <c r="W1" s="243">
        <v>11</v>
      </c>
      <c r="X1" s="244"/>
      <c r="Y1" s="243">
        <v>12</v>
      </c>
      <c r="Z1" s="244"/>
      <c r="AA1" s="243">
        <v>13</v>
      </c>
      <c r="AB1" s="244"/>
      <c r="AC1" s="243">
        <v>14</v>
      </c>
      <c r="AD1" s="244">
        <v>15</v>
      </c>
      <c r="AE1" s="243">
        <v>15</v>
      </c>
      <c r="AF1" s="244">
        <v>16.1428571428571</v>
      </c>
      <c r="AG1" s="243">
        <v>16</v>
      </c>
      <c r="AH1" s="244">
        <v>17.428571428571399</v>
      </c>
      <c r="AI1" s="243">
        <v>17</v>
      </c>
      <c r="AJ1" s="244">
        <v>18.714285714285701</v>
      </c>
      <c r="AK1" s="243">
        <v>18</v>
      </c>
      <c r="AL1" s="244"/>
    </row>
    <row r="2" spans="1:69" ht="62.25" customHeight="1">
      <c r="A2" s="253"/>
      <c r="B2" s="254"/>
      <c r="C2" s="247" t="str">
        <f>INDEX(Stamm!$A$2:$A$19,C1)</f>
        <v>BV Borussia 09 Dortmund</v>
      </c>
      <c r="D2" s="248"/>
      <c r="E2" s="247" t="str">
        <f>INDEX(Stamm!$A$2:$A$19,E1)</f>
        <v>SV Werder Bremen</v>
      </c>
      <c r="F2" s="248"/>
      <c r="G2" s="247" t="str">
        <f>INDEX(Stamm!$A$2:$A$19,G1)</f>
        <v>Hamburger SV</v>
      </c>
      <c r="H2" s="248"/>
      <c r="I2" s="247" t="str">
        <f>INDEX(Stamm!$A$2:$A$19,I1)</f>
        <v>VfB Stuttgart</v>
      </c>
      <c r="J2" s="248"/>
      <c r="K2" s="247" t="str">
        <f>INDEX(Stamm!$A$2:$A$19,K1)</f>
        <v>1.FC Union Berlin</v>
      </c>
      <c r="L2" s="248"/>
      <c r="M2" s="247" t="str">
        <f>INDEX(Stamm!$A$2:$A$19,M1)</f>
        <v>SC Freiburg</v>
      </c>
      <c r="N2" s="248"/>
      <c r="O2" s="247" t="str">
        <f>INDEX(Stamm!$A$2:$A$19,O1)</f>
        <v>1.FC Köln</v>
      </c>
      <c r="P2" s="248"/>
      <c r="Q2" s="247" t="str">
        <f>INDEX(Stamm!$A$2:$A$19,Q1)</f>
        <v>SV Elversberg</v>
      </c>
      <c r="R2" s="248"/>
      <c r="S2" s="247" t="str">
        <f>INDEX(Stamm!$A$2:$A$19,S1)</f>
        <v>FSV Mainz 05</v>
      </c>
      <c r="T2" s="248"/>
      <c r="U2" s="247" t="str">
        <f>INDEX(Stamm!$A$2:$A$19,U1)</f>
        <v>FC Augsburg</v>
      </c>
      <c r="V2" s="248"/>
      <c r="W2" s="247" t="str">
        <f>INDEX(Stamm!$A$2:$A$19,W1)</f>
        <v>Bayer 04 Leverkusen</v>
      </c>
      <c r="X2" s="248"/>
      <c r="Y2" s="247" t="str">
        <f>INDEX(Stamm!$A$2:$A$19,Y1)</f>
        <v>SC Paderborn 07</v>
      </c>
      <c r="Z2" s="248"/>
      <c r="AA2" s="247" t="str">
        <f>INDEX(Stamm!$A$2:$A$19,AA1)</f>
        <v>FC Bayern München</v>
      </c>
      <c r="AB2" s="248"/>
      <c r="AC2" s="247" t="str">
        <f>INDEX(Stamm!$A$2:$A$19,AC1)</f>
        <v>TSG 1899 Hoffenheim</v>
      </c>
      <c r="AD2" s="248" t="str">
        <f>INDEX(Stamm!$A$2:$A$19,AD1)</f>
        <v>FC Schalke 04</v>
      </c>
      <c r="AE2" s="247" t="str">
        <f>INDEX(Stamm!$A$2:$A$19,AE1)</f>
        <v>FC Schalke 04</v>
      </c>
      <c r="AF2" s="248" t="str">
        <f>INDEX(Stamm!$A$2:$A$19,AF1)</f>
        <v>Borussia Mönchengladbach</v>
      </c>
      <c r="AG2" s="247" t="str">
        <f>INDEX(Stamm!$A$2:$A$19,AG1)</f>
        <v>Borussia Mönchengladbach</v>
      </c>
      <c r="AH2" s="248" t="str">
        <f>INDEX(Stamm!$A$2:$A$19,AH1)</f>
        <v>RB Leipzig</v>
      </c>
      <c r="AI2" s="247" t="str">
        <f>INDEX(Stamm!$A$2:$A$19,AI1)</f>
        <v>RB Leipzig</v>
      </c>
      <c r="AJ2" s="248" t="str">
        <f>INDEX(Stamm!$A$2:$A$19,AJ1)</f>
        <v>SG Eintracht Frankfurt</v>
      </c>
      <c r="AK2" s="247" t="str">
        <f>INDEX(Stamm!$A$2:$A$19,AK1)</f>
        <v>SG Eintracht Frankfurt</v>
      </c>
      <c r="AL2" s="248" t="str">
        <f>INDEX(Stamm!$A$2:$A$19,AL1)</f>
        <v>BV Borussia 09 Dortmund</v>
      </c>
      <c r="AP2" s="246" t="s">
        <v>17</v>
      </c>
      <c r="AQ2" s="246"/>
      <c r="AR2" s="246"/>
      <c r="AS2" s="246"/>
      <c r="AT2" s="246"/>
      <c r="AU2" s="246"/>
      <c r="AV2" s="246"/>
      <c r="AW2" s="246"/>
      <c r="AY2" s="246" t="s">
        <v>3</v>
      </c>
      <c r="AZ2" s="246"/>
      <c r="BA2" s="246"/>
      <c r="BB2" s="246"/>
      <c r="BC2" s="246"/>
      <c r="BD2" s="246"/>
      <c r="BE2" s="246"/>
      <c r="BF2" s="246"/>
      <c r="BG2" s="246" t="s">
        <v>16</v>
      </c>
      <c r="BH2" s="246"/>
      <c r="BI2" s="246"/>
      <c r="BJ2" s="246"/>
      <c r="BK2" s="246"/>
      <c r="BL2" s="246"/>
      <c r="BM2" s="246"/>
      <c r="BN2" s="246"/>
    </row>
    <row r="3" spans="1:69" ht="30" customHeight="1" thickBot="1">
      <c r="A3" s="255"/>
      <c r="B3" s="256"/>
      <c r="C3" s="249"/>
      <c r="D3" s="250"/>
      <c r="E3" s="249"/>
      <c r="F3" s="250"/>
      <c r="G3" s="249"/>
      <c r="H3" s="250"/>
      <c r="I3" s="249"/>
      <c r="J3" s="250"/>
      <c r="K3" s="249"/>
      <c r="L3" s="250"/>
      <c r="M3" s="249"/>
      <c r="N3" s="250"/>
      <c r="O3" s="249"/>
      <c r="P3" s="250"/>
      <c r="Q3" s="249"/>
      <c r="R3" s="250"/>
      <c r="S3" s="249"/>
      <c r="T3" s="250"/>
      <c r="U3" s="249"/>
      <c r="V3" s="250"/>
      <c r="W3" s="249"/>
      <c r="X3" s="250"/>
      <c r="Y3" s="249"/>
      <c r="Z3" s="250"/>
      <c r="AA3" s="249"/>
      <c r="AB3" s="250"/>
      <c r="AC3" s="249"/>
      <c r="AD3" s="250"/>
      <c r="AE3" s="249"/>
      <c r="AF3" s="250"/>
      <c r="AG3" s="249"/>
      <c r="AH3" s="250"/>
      <c r="AI3" s="249"/>
      <c r="AJ3" s="250"/>
      <c r="AK3" s="249"/>
      <c r="AL3" s="250"/>
      <c r="AP3" t="s">
        <v>9</v>
      </c>
      <c r="AQ3" t="s">
        <v>10</v>
      </c>
      <c r="AR3" t="s">
        <v>11</v>
      </c>
      <c r="AS3" t="s">
        <v>12</v>
      </c>
      <c r="AT3" s="246" t="s">
        <v>13</v>
      </c>
      <c r="AU3" s="246"/>
      <c r="AV3" s="1" t="s">
        <v>14</v>
      </c>
      <c r="AW3" s="1" t="s">
        <v>15</v>
      </c>
      <c r="AY3" t="s">
        <v>9</v>
      </c>
      <c r="AZ3" t="s">
        <v>10</v>
      </c>
      <c r="BA3" t="s">
        <v>11</v>
      </c>
      <c r="BB3" t="s">
        <v>12</v>
      </c>
      <c r="BC3" s="246" t="s">
        <v>13</v>
      </c>
      <c r="BD3" s="246"/>
      <c r="BE3" s="1" t="s">
        <v>14</v>
      </c>
      <c r="BF3" s="1" t="s">
        <v>15</v>
      </c>
      <c r="BG3" t="s">
        <v>9</v>
      </c>
      <c r="BH3" t="s">
        <v>10</v>
      </c>
      <c r="BI3" t="s">
        <v>11</v>
      </c>
      <c r="BJ3" t="s">
        <v>12</v>
      </c>
      <c r="BK3" s="246" t="s">
        <v>13</v>
      </c>
      <c r="BL3" s="246"/>
      <c r="BM3" s="1" t="s">
        <v>14</v>
      </c>
      <c r="BN3" s="1" t="s">
        <v>15</v>
      </c>
    </row>
    <row r="4" spans="1:69" ht="19.5" customHeight="1" thickBot="1">
      <c r="A4" s="3">
        <v>1</v>
      </c>
      <c r="B4" s="3" t="str">
        <f>INDEX(Stamm!$A$2:$A$19,A4)</f>
        <v>BV Borussia 09 Dortmund</v>
      </c>
      <c r="C4" s="12" t="str">
        <f>IF(ISNA(VLOOKUP(($A4-1)*18+(C$1-1),Spieltage!$C$3:$G$308,4,FALSE))=FALSE,VLOOKUP(($A4-1)*18+(C$1-1),Spieltage!$C$3:$G$308,4,FALSE),"")</f>
        <v/>
      </c>
      <c r="D4" s="13" t="str">
        <f>IF(ISNA(VLOOKUP(($A4-1)*18+(C$1-1),Spieltage!$C$3:$G$308,5,FALSE))=FALSE,VLOOKUP(($A4-1)*18+(C$1-1),Spieltage!$C$3:$G$308,5,FALSE),"")</f>
        <v/>
      </c>
      <c r="E4" s="14" t="str">
        <f>IF(ISNA(VLOOKUP(($A4-1)*18+(E$1-1),Spieltage!$C$3:$G$308,4,FALSE))=FALSE,VLOOKUP(($A4-1)*18+(E$1-1),Spieltage!$C$3:$G$308,4,FALSE),"")</f>
        <v/>
      </c>
      <c r="F4" s="15" t="str">
        <f>IF(ISNA(VLOOKUP(($A4-1)*18+(E$1-1),Spieltage!$C$3:$G$308,5,FALSE))=FALSE,VLOOKUP(($A4-1)*18+(E$1-1),Spieltage!$C$3:$G$308,5,FALSE),"")</f>
        <v/>
      </c>
      <c r="G4" s="14">
        <f>IF(ISNA(VLOOKUP(($A4-1)*18+(G$1-1),Spieltage!$C$3:$G$308,4,FALSE))=FALSE,VLOOKUP(($A4-1)*18+(G$1-1),Spieltage!$C$3:$G$308,4,FALSE),"")</f>
        <v>2</v>
      </c>
      <c r="H4" s="15">
        <f>IF(ISNA(VLOOKUP(($A4-1)*18+(G$1-1),Spieltage!$C$3:$G$308,5,FALSE))=FALSE,VLOOKUP(($A4-1)*18+(G$1-1),Spieltage!$C$3:$G$308,5,FALSE),"")</f>
        <v>0</v>
      </c>
      <c r="I4" s="14" t="str">
        <f>IF(ISNA(VLOOKUP(($A4-1)*18+(I$1-1),Spieltage!$C$3:$G$308,4,FALSE))=FALSE,VLOOKUP(($A4-1)*18+(I$1-1),Spieltage!$C$3:$G$308,4,FALSE),"")</f>
        <v/>
      </c>
      <c r="J4" s="15" t="str">
        <f>IF(ISNA(VLOOKUP(($A4-1)*18+(I$1-1),Spieltage!$C$3:$G$308,5,FALSE))=FALSE,VLOOKUP(($A4-1)*18+(I$1-1),Spieltage!$C$3:$G$308,5,FALSE),"")</f>
        <v/>
      </c>
      <c r="K4" s="14" t="str">
        <f>IF(ISNA(VLOOKUP(($A4-1)*18+(K$1-1),Spieltage!$C$3:$G$308,4,FALSE))=FALSE,VLOOKUP(($A4-1)*18+(K$1-1),Spieltage!$C$3:$G$308,4,FALSE),"")</f>
        <v/>
      </c>
      <c r="L4" s="15" t="str">
        <f>IF(ISNA(VLOOKUP(($A4-1)*18+(K$1-1),Spieltage!$C$3:$G$308,5,FALSE))=FALSE,VLOOKUP(($A4-1)*18+(K$1-1),Spieltage!$C$3:$G$308,5,FALSE),"")</f>
        <v/>
      </c>
      <c r="M4" s="14" t="str">
        <f>IF(ISNA(VLOOKUP(($A4-1)*18+(M$1-1),Spieltage!$C$3:$G$308,4,FALSE))=FALSE,VLOOKUP(($A4-1)*18+(M$1-1),Spieltage!$C$3:$G$308,4,FALSE),"")</f>
        <v/>
      </c>
      <c r="N4" s="15" t="str">
        <f>IF(ISNA(VLOOKUP(($A4-1)*18+(M$1-1),Spieltage!$C$3:$G$308,5,FALSE))=FALSE,VLOOKUP(($A4-1)*18+(M$1-1),Spieltage!$C$3:$G$308,5,FALSE),"")</f>
        <v/>
      </c>
      <c r="O4" s="14" t="str">
        <f>IF(ISNA(VLOOKUP(($A4-1)*18+(O$1-1),Spieltage!$C$3:$G$308,4,FALSE))=FALSE,VLOOKUP(($A4-1)*18+(O$1-1),Spieltage!$C$3:$G$308,4,FALSE),"")</f>
        <v/>
      </c>
      <c r="P4" s="15" t="str">
        <f>IF(ISNA(VLOOKUP(($A4-1)*18+(O$1-1),Spieltage!$C$3:$G$308,5,FALSE))=FALSE,VLOOKUP(($A4-1)*18+(O$1-1),Spieltage!$C$3:$G$308,5,FALSE),"")</f>
        <v/>
      </c>
      <c r="Q4" s="14" t="str">
        <f>IF(ISNA(VLOOKUP(($A4-1)*18+(Q$1-1),Spieltage!$C$3:$G$308,4,FALSE))=FALSE,VLOOKUP(($A4-1)*18+(Q$1-1),Spieltage!$C$3:$G$308,4,FALSE),"")</f>
        <v/>
      </c>
      <c r="R4" s="15" t="str">
        <f>IF(ISNA(VLOOKUP(($A4-1)*18+(Q$1-1),Spieltage!$C$3:$G$308,5,FALSE))=FALSE,VLOOKUP(($A4-1)*18+(Q$1-1),Spieltage!$C$3:$G$308,5,FALSE),"")</f>
        <v/>
      </c>
      <c r="S4" s="14" t="str">
        <f>IF(ISNA(VLOOKUP(($A4-1)*18+(S$1-1),Spieltage!$C$3:$G$308,4,FALSE))=FALSE,VLOOKUP(($A4-1)*18+(S$1-1),Spieltage!$C$3:$G$308,4,FALSE),"")</f>
        <v/>
      </c>
      <c r="T4" s="15" t="str">
        <f>IF(ISNA(VLOOKUP(($A4-1)*18+(S$1-1),Spieltage!$C$3:$G$308,5,FALSE))=FALSE,VLOOKUP(($A4-1)*18+(S$1-1),Spieltage!$C$3:$G$308,5,FALSE),"")</f>
        <v/>
      </c>
      <c r="U4" s="14" t="str">
        <f>IF(ISNA(VLOOKUP(($A4-1)*18+(U$1-1),Spieltage!$C$3:$G$308,4,FALSE))=FALSE,VLOOKUP(($A4-1)*18+(U$1-1),Spieltage!$C$3:$G$308,4,FALSE),"")</f>
        <v/>
      </c>
      <c r="V4" s="15" t="str">
        <f>IF(ISNA(VLOOKUP(($A4-1)*18+(U$1-1),Spieltage!$C$3:$G$308,5,FALSE))=FALSE,VLOOKUP(($A4-1)*18+(U$1-1),Spieltage!$C$3:$G$308,5,FALSE),"")</f>
        <v/>
      </c>
      <c r="W4" s="14" t="str">
        <f>IF(ISNA(VLOOKUP(($A4-1)*18+(W$1-1),Spieltage!$C$3:$G$308,4,FALSE))=FALSE,VLOOKUP(($A4-1)*18+(W$1-1),Spieltage!$C$3:$G$308,4,FALSE),"")</f>
        <v/>
      </c>
      <c r="X4" s="15" t="str">
        <f>IF(ISNA(VLOOKUP(($A4-1)*18+(W$1-1),Spieltage!$C$3:$G$308,5,FALSE))=FALSE,VLOOKUP(($A4-1)*18+(W$1-1),Spieltage!$C$3:$G$308,5,FALSE),"")</f>
        <v/>
      </c>
      <c r="Y4" s="14" t="str">
        <f>IF(ISNA(VLOOKUP(($A4-1)*18+(Y$1-1),Spieltage!$C$3:$G$308,4,FALSE))=FALSE,VLOOKUP(($A4-1)*18+(Y$1-1),Spieltage!$C$3:$G$308,4,FALSE),"")</f>
        <v/>
      </c>
      <c r="Z4" s="15" t="str">
        <f>IF(ISNA(VLOOKUP(($A4-1)*18+(Y$1-1),Spieltage!$C$3:$G$308,5,FALSE))=FALSE,VLOOKUP(($A4-1)*18+(Y$1-1),Spieltage!$C$3:$G$308,5,FALSE),"")</f>
        <v/>
      </c>
      <c r="AA4" s="14" t="str">
        <f>IF(ISNA(VLOOKUP(($A4-1)*18+(AA$1-1),Spieltage!$C$3:$G$308,4,FALSE))=FALSE,VLOOKUP(($A4-1)*18+(AA$1-1),Spieltage!$C$3:$G$308,4,FALSE),"")</f>
        <v/>
      </c>
      <c r="AB4" s="15" t="str">
        <f>IF(ISNA(VLOOKUP(($A4-1)*18+(AA$1-1),Spieltage!$C$3:$G$308,5,FALSE))=FALSE,VLOOKUP(($A4-1)*18+(AA$1-1),Spieltage!$C$3:$G$308,5,FALSE),"")</f>
        <v/>
      </c>
      <c r="AC4" s="14" t="str">
        <f>IF(ISNA(VLOOKUP(($A4-1)*18+(AC$1-1),Spieltage!$C$3:$G$308,4,FALSE))=FALSE,VLOOKUP(($A4-1)*18+(AC$1-1),Spieltage!$C$3:$G$308,4,FALSE),"")</f>
        <v/>
      </c>
      <c r="AD4" s="15" t="str">
        <f>IF(ISNA(VLOOKUP(($A4-1)*18+(AC$1-1),Spieltage!$C$3:$G$308,5,FALSE))=FALSE,VLOOKUP(($A4-1)*18+(AC$1-1),Spieltage!$C$3:$G$308,5,FALSE),"")</f>
        <v/>
      </c>
      <c r="AE4" s="14" t="str">
        <f>IF(ISNA(VLOOKUP(($A4-1)*18+(AE$1-1),Spieltage!$C$3:$G$308,4,FALSE))=FALSE,VLOOKUP(($A4-1)*18+(AE$1-1),Spieltage!$C$3:$G$308,4,FALSE),"")</f>
        <v/>
      </c>
      <c r="AF4" s="15" t="str">
        <f>IF(ISNA(VLOOKUP(($A4-1)*18+(AE$1-1),Spieltage!$C$3:$G$308,5,FALSE))=FALSE,VLOOKUP(($A4-1)*18+(AE$1-1),Spieltage!$C$3:$G$308,5,FALSE),"")</f>
        <v/>
      </c>
      <c r="AG4" s="14" t="str">
        <f>IF(ISNA(VLOOKUP(($A4-1)*18+(AG$1-1),Spieltage!$C$3:$G$308,4,FALSE))=FALSE,VLOOKUP(($A4-1)*18+(AG$1-1),Spieltage!$C$3:$G$308,4,FALSE),"")</f>
        <v/>
      </c>
      <c r="AH4" s="15" t="str">
        <f>IF(ISNA(VLOOKUP(($A4-1)*18+(AG$1-1),Spieltage!$C$3:$G$308,5,FALSE))=FALSE,VLOOKUP(($A4-1)*18+(AG$1-1),Spieltage!$C$3:$G$308,5,FALSE),"")</f>
        <v/>
      </c>
      <c r="AI4" s="14" t="str">
        <f>IF(ISNA(VLOOKUP(($A4-1)*18+(AI$1-1),Spieltage!$C$3:$G$308,4,FALSE))=FALSE,VLOOKUP(($A4-1)*18+(AI$1-1),Spieltage!$C$3:$G$308,4,FALSE),"")</f>
        <v/>
      </c>
      <c r="AJ4" s="15" t="str">
        <f>IF(ISNA(VLOOKUP(($A4-1)*18+(AI$1-1),Spieltage!$C$3:$G$308,5,FALSE))=FALSE,VLOOKUP(($A4-1)*18+(AI$1-1),Spieltage!$C$3:$G$308,5,FALSE),"")</f>
        <v/>
      </c>
      <c r="AK4" s="14" t="str">
        <f>IF(ISNA(VLOOKUP(($A4-1)*18+(AK$1-1),Spieltage!$C$3:$G$308,4,FALSE))=FALSE,VLOOKUP(($A4-1)*18+(AK$1-1),Spieltage!$C$3:$G$308,4,FALSE),"")</f>
        <v/>
      </c>
      <c r="AL4" s="15" t="str">
        <f>IF(ISNA(VLOOKUP(($A4-1)*18+(AK$1-1),Spieltage!$C$3:$G$308,5,FALSE))=FALSE,VLOOKUP(($A4-1)*18+(AK$1-1),Spieltage!$C$3:$G$308,5,FALSE),"")</f>
        <v/>
      </c>
      <c r="AM4">
        <f t="shared" ref="AM4:AM21" ca="1" si="0">RANK(BQ4,$BQ$4:$BQ$21)</f>
        <v>5</v>
      </c>
      <c r="AN4">
        <f ca="1">RANK(BP4,$BP$4:$BP$21)</f>
        <v>5</v>
      </c>
      <c r="AO4" t="str">
        <f t="array" ref="AO4:AO21">Stamm!A2:A19</f>
        <v>BV Borussia 09 Dortmund</v>
      </c>
      <c r="AP4">
        <f ca="1">AY4+BG4</f>
        <v>1</v>
      </c>
      <c r="AQ4">
        <f t="shared" ref="AQ4:AW4" ca="1" si="1">AZ4+BH4</f>
        <v>1</v>
      </c>
      <c r="AR4">
        <f t="shared" ca="1" si="1"/>
        <v>0</v>
      </c>
      <c r="AS4">
        <f t="shared" ca="1" si="1"/>
        <v>0</v>
      </c>
      <c r="AT4">
        <f t="shared" ca="1" si="1"/>
        <v>2</v>
      </c>
      <c r="AU4">
        <f t="shared" ca="1" si="1"/>
        <v>0</v>
      </c>
      <c r="AV4">
        <f t="shared" ca="1" si="1"/>
        <v>2</v>
      </c>
      <c r="AW4">
        <f t="shared" ca="1" si="1"/>
        <v>3</v>
      </c>
      <c r="AY4">
        <f>COUNT(C4:AL4)/2</f>
        <v>1</v>
      </c>
      <c r="AZ4">
        <f>SUM(C4&gt;D4,E4&gt;F4,G4&gt;H4,I4&gt;J4,K4&gt;L4,M4&gt;N4,O4&gt;P4,Q4&gt;R4,S4&gt;T4,U4&gt;V4,W4&gt;X4,Y4&gt;Z4,AA4&gt;AB4,AC4&gt;AD4,AE4&gt;AF4,AG4&gt;AH4,AI4&gt;AJ4,AK4&gt;AL4)</f>
        <v>1</v>
      </c>
      <c r="BA4">
        <f>(SUM(C4=D4,E4=F4,G4=H4,I4=J4,K4=L4,M4=N4,O4=P4,Q4=R4,S4=T4,U4=V4,W4=X4,Y4=Z4,AA4=AB4,AC4=AD4,AE4=AF4,AG4=AH4,AI4=AJ4,AK4=AL4))-(COUNTBLANK(C4:AL4)/2)</f>
        <v>0</v>
      </c>
      <c r="BB4">
        <f>SUM(C4&lt;D4,E4&lt;F4,G4&lt;H4,I4&lt;J4,K4&lt;L4,M4&lt;N4,O4&lt;P4,Q4&lt;R4,S4&lt;T4,U4&lt;V4,W4&lt;X4,Y4&lt;Z4,AA4&lt;AB4,AC4&lt;AD4,AE4&lt;AF4,AG4&lt;AH4,AI4&lt;AJ4,AK4&lt;AL4)</f>
        <v>0</v>
      </c>
      <c r="BC4">
        <f>SUM(C4,E4,G4,I4,K4,M4,O4,Q4,S4,U4,W4,Y4,AA4,AC4,AE4,AG4,AI4,AK4)</f>
        <v>2</v>
      </c>
      <c r="BD4">
        <f>SUM(D4,F4,H4,J4,L4,N4,P4,R4,T4,V4,X4,Z4,AB4,AD4,AF4,AH4,AJ4,AL4)</f>
        <v>0</v>
      </c>
      <c r="BE4" s="1">
        <f>BC4-BD4</f>
        <v>2</v>
      </c>
      <c r="BF4" s="1">
        <f>AZ4*3+BA4</f>
        <v>3</v>
      </c>
      <c r="BG4">
        <f t="shared" ref="BG4:BG21" ca="1" si="2">INDIRECT(ADDRESS(COLUMN()-36,$A4*2+1))</f>
        <v>0</v>
      </c>
      <c r="BH4">
        <f t="shared" ref="BH4:BN19" ca="1" si="3">INDIRECT(ADDRESS(COLUMN()-36,$A4*2+1))</f>
        <v>0</v>
      </c>
      <c r="BI4">
        <f t="shared" ca="1" si="3"/>
        <v>0</v>
      </c>
      <c r="BJ4">
        <f t="shared" ca="1" si="3"/>
        <v>0</v>
      </c>
      <c r="BK4">
        <f t="shared" ca="1" si="3"/>
        <v>0</v>
      </c>
      <c r="BL4">
        <f t="shared" ca="1" si="3"/>
        <v>0</v>
      </c>
      <c r="BM4">
        <f t="shared" ca="1" si="3"/>
        <v>0</v>
      </c>
      <c r="BN4">
        <f t="shared" ca="1" si="3"/>
        <v>0</v>
      </c>
      <c r="BP4">
        <f ca="1">AW4*10000000+(1000+AV4)*1000+AT4</f>
        <v>31002002</v>
      </c>
      <c r="BQ4">
        <f t="shared" ref="BQ4:BQ21" ca="1" si="4">BP4*100+A4</f>
        <v>3100200201</v>
      </c>
    </row>
    <row r="5" spans="1:69" ht="19.5" customHeight="1" thickBot="1">
      <c r="A5" s="3">
        <v>2</v>
      </c>
      <c r="B5" s="3" t="str">
        <f>INDEX(Stamm!$A$2:$A$19,A5)</f>
        <v>SV Werder Bremen</v>
      </c>
      <c r="C5" s="16" t="str">
        <f>IF(ISNA(VLOOKUP(($A5-1)*18+(C$1-1),Spieltage!$C$3:$G$308,4,FALSE))=FALSE,VLOOKUP(($A5-1)*18+(C$1-1),Spieltage!$C$3:$G$308,4,FALSE),"")</f>
        <v/>
      </c>
      <c r="D5" s="17" t="str">
        <f>IF(ISNA(VLOOKUP(($A5-1)*18+(C$1-1),Spieltage!$C$3:$G$308,5,FALSE))=FALSE,VLOOKUP(($A5-1)*18+(C$1-1),Spieltage!$C$3:$G$308,5,FALSE),"")</f>
        <v/>
      </c>
      <c r="E5" s="18" t="str">
        <f>IF(ISNA(VLOOKUP(($A5-1)*18+(E$1-1),Spieltage!$C$3:$G$308,4,FALSE))=FALSE,VLOOKUP(($A5-1)*18+(E$1-1),Spieltage!$C$3:$G$308,4,FALSE),"")</f>
        <v/>
      </c>
      <c r="F5" s="19" t="str">
        <f>IF(ISNA(VLOOKUP(($A5-1)*18+(E$1-1),Spieltage!$C$3:$G$308,5,FALSE))=FALSE,VLOOKUP(($A5-1)*18+(E$1-1),Spieltage!$C$3:$G$308,5,FALSE),"")</f>
        <v/>
      </c>
      <c r="G5" s="20" t="str">
        <f>IF(ISNA(VLOOKUP(($A5-1)*18+(G$1-1),Spieltage!$C$3:$G$308,4,FALSE))=FALSE,VLOOKUP(($A5-1)*18+(G$1-1),Spieltage!$C$3:$G$308,4,FALSE),"")</f>
        <v/>
      </c>
      <c r="H5" s="17" t="str">
        <f>IF(ISNA(VLOOKUP(($A5-1)*18+(G$1-1),Spieltage!$C$3:$G$308,5,FALSE))=FALSE,VLOOKUP(($A5-1)*18+(G$1-1),Spieltage!$C$3:$G$308,5,FALSE),"")</f>
        <v/>
      </c>
      <c r="I5" s="20" t="str">
        <f>IF(ISNA(VLOOKUP(($A5-1)*18+(I$1-1),Spieltage!$C$3:$G$308,4,FALSE))=FALSE,VLOOKUP(($A5-1)*18+(I$1-1),Spieltage!$C$3:$G$308,4,FALSE),"")</f>
        <v/>
      </c>
      <c r="J5" s="17" t="str">
        <f>IF(ISNA(VLOOKUP(($A5-1)*18+(I$1-1),Spieltage!$C$3:$G$308,5,FALSE))=FALSE,VLOOKUP(($A5-1)*18+(I$1-1),Spieltage!$C$3:$G$308,5,FALSE),"")</f>
        <v/>
      </c>
      <c r="K5" s="20" t="str">
        <f>IF(ISNA(VLOOKUP(($A5-1)*18+(K$1-1),Spieltage!$C$3:$G$308,4,FALSE))=FALSE,VLOOKUP(($A5-1)*18+(K$1-1),Spieltage!$C$3:$G$308,4,FALSE),"")</f>
        <v/>
      </c>
      <c r="L5" s="17" t="str">
        <f>IF(ISNA(VLOOKUP(($A5-1)*18+(K$1-1),Spieltage!$C$3:$G$308,5,FALSE))=FALSE,VLOOKUP(($A5-1)*18+(K$1-1),Spieltage!$C$3:$G$308,5,FALSE),"")</f>
        <v/>
      </c>
      <c r="M5" s="20" t="str">
        <f>IF(ISNA(VLOOKUP(($A5-1)*18+(M$1-1),Spieltage!$C$3:$G$308,4,FALSE))=FALSE,VLOOKUP(($A5-1)*18+(M$1-1),Spieltage!$C$3:$G$308,4,FALSE),"")</f>
        <v/>
      </c>
      <c r="N5" s="17" t="str">
        <f>IF(ISNA(VLOOKUP(($A5-1)*18+(M$1-1),Spieltage!$C$3:$G$308,5,FALSE))=FALSE,VLOOKUP(($A5-1)*18+(M$1-1),Spieltage!$C$3:$G$308,5,FALSE),"")</f>
        <v/>
      </c>
      <c r="O5" s="20" t="str">
        <f>IF(ISNA(VLOOKUP(($A5-1)*18+(O$1-1),Spieltage!$C$3:$G$308,4,FALSE))=FALSE,VLOOKUP(($A5-1)*18+(O$1-1),Spieltage!$C$3:$G$308,4,FALSE),"")</f>
        <v/>
      </c>
      <c r="P5" s="17" t="str">
        <f>IF(ISNA(VLOOKUP(($A5-1)*18+(O$1-1),Spieltage!$C$3:$G$308,5,FALSE))=FALSE,VLOOKUP(($A5-1)*18+(O$1-1),Spieltage!$C$3:$G$308,5,FALSE),"")</f>
        <v/>
      </c>
      <c r="Q5" s="20" t="str">
        <f>IF(ISNA(VLOOKUP(($A5-1)*18+(Q$1-1),Spieltage!$C$3:$G$308,4,FALSE))=FALSE,VLOOKUP(($A5-1)*18+(Q$1-1),Spieltage!$C$3:$G$308,4,FALSE),"")</f>
        <v/>
      </c>
      <c r="R5" s="17" t="str">
        <f>IF(ISNA(VLOOKUP(($A5-1)*18+(Q$1-1),Spieltage!$C$3:$G$308,5,FALSE))=FALSE,VLOOKUP(($A5-1)*18+(Q$1-1),Spieltage!$C$3:$G$308,5,FALSE),"")</f>
        <v/>
      </c>
      <c r="S5" s="20" t="str">
        <f>IF(ISNA(VLOOKUP(($A5-1)*18+(S$1-1),Spieltage!$C$3:$G$308,4,FALSE))=FALSE,VLOOKUP(($A5-1)*18+(S$1-1),Spieltage!$C$3:$G$308,4,FALSE),"")</f>
        <v/>
      </c>
      <c r="T5" s="17" t="str">
        <f>IF(ISNA(VLOOKUP(($A5-1)*18+(S$1-1),Spieltage!$C$3:$G$308,5,FALSE))=FALSE,VLOOKUP(($A5-1)*18+(S$1-1),Spieltage!$C$3:$G$308,5,FALSE),"")</f>
        <v/>
      </c>
      <c r="U5" s="20" t="str">
        <f>IF(ISNA(VLOOKUP(($A5-1)*18+(U$1-1),Spieltage!$C$3:$G$308,4,FALSE))=FALSE,VLOOKUP(($A5-1)*18+(U$1-1),Spieltage!$C$3:$G$308,4,FALSE),"")</f>
        <v/>
      </c>
      <c r="V5" s="17" t="str">
        <f>IF(ISNA(VLOOKUP(($A5-1)*18+(U$1-1),Spieltage!$C$3:$G$308,5,FALSE))=FALSE,VLOOKUP(($A5-1)*18+(U$1-1),Spieltage!$C$3:$G$308,5,FALSE),"")</f>
        <v/>
      </c>
      <c r="W5" s="20" t="str">
        <f>IF(ISNA(VLOOKUP(($A5-1)*18+(W$1-1),Spieltage!$C$3:$G$308,4,FALSE))=FALSE,VLOOKUP(($A5-1)*18+(W$1-1),Spieltage!$C$3:$G$308,4,FALSE),"")</f>
        <v/>
      </c>
      <c r="X5" s="17" t="str">
        <f>IF(ISNA(VLOOKUP(($A5-1)*18+(W$1-1),Spieltage!$C$3:$G$308,5,FALSE))=FALSE,VLOOKUP(($A5-1)*18+(W$1-1),Spieltage!$C$3:$G$308,5,FALSE),"")</f>
        <v/>
      </c>
      <c r="Y5" s="20" t="str">
        <f>IF(ISNA(VLOOKUP(($A5-1)*18+(Y$1-1),Spieltage!$C$3:$G$308,4,FALSE))=FALSE,VLOOKUP(($A5-1)*18+(Y$1-1),Spieltage!$C$3:$G$308,4,FALSE),"")</f>
        <v/>
      </c>
      <c r="Z5" s="17" t="str">
        <f>IF(ISNA(VLOOKUP(($A5-1)*18+(Y$1-1),Spieltage!$C$3:$G$308,5,FALSE))=FALSE,VLOOKUP(($A5-1)*18+(Y$1-1),Spieltage!$C$3:$G$308,5,FALSE),"")</f>
        <v/>
      </c>
      <c r="AA5" s="20" t="str">
        <f>IF(ISNA(VLOOKUP(($A5-1)*18+(AA$1-1),Spieltage!$C$3:$G$308,4,FALSE))=FALSE,VLOOKUP(($A5-1)*18+(AA$1-1),Spieltage!$C$3:$G$308,4,FALSE),"")</f>
        <v/>
      </c>
      <c r="AB5" s="17" t="str">
        <f>IF(ISNA(VLOOKUP(($A5-1)*18+(AA$1-1),Spieltage!$C$3:$G$308,5,FALSE))=FALSE,VLOOKUP(($A5-1)*18+(AA$1-1),Spieltage!$C$3:$G$308,5,FALSE),"")</f>
        <v/>
      </c>
      <c r="AC5" s="20" t="str">
        <f>IF(ISNA(VLOOKUP(($A5-1)*18+(AC$1-1),Spieltage!$C$3:$G$308,4,FALSE))=FALSE,VLOOKUP(($A5-1)*18+(AC$1-1),Spieltage!$C$3:$G$308,4,FALSE),"")</f>
        <v/>
      </c>
      <c r="AD5" s="17" t="str">
        <f>IF(ISNA(VLOOKUP(($A5-1)*18+(AC$1-1),Spieltage!$C$3:$G$308,5,FALSE))=FALSE,VLOOKUP(($A5-1)*18+(AC$1-1),Spieltage!$C$3:$G$308,5,FALSE),"")</f>
        <v/>
      </c>
      <c r="AE5" s="20" t="str">
        <f>IF(ISNA(VLOOKUP(($A5-1)*18+(AE$1-1),Spieltage!$C$3:$G$308,4,FALSE))=FALSE,VLOOKUP(($A5-1)*18+(AE$1-1),Spieltage!$C$3:$G$308,4,FALSE),"")</f>
        <v/>
      </c>
      <c r="AF5" s="17" t="str">
        <f>IF(ISNA(VLOOKUP(($A5-1)*18+(AE$1-1),Spieltage!$C$3:$G$308,5,FALSE))=FALSE,VLOOKUP(($A5-1)*18+(AE$1-1),Spieltage!$C$3:$G$308,5,FALSE),"")</f>
        <v/>
      </c>
      <c r="AG5" s="20" t="str">
        <f>IF(ISNA(VLOOKUP(($A5-1)*18+(AG$1-1),Spieltage!$C$3:$G$308,4,FALSE))=FALSE,VLOOKUP(($A5-1)*18+(AG$1-1),Spieltage!$C$3:$G$308,4,FALSE),"")</f>
        <v/>
      </c>
      <c r="AH5" s="17" t="str">
        <f>IF(ISNA(VLOOKUP(($A5-1)*18+(AG$1-1),Spieltage!$C$3:$G$308,5,FALSE))=FALSE,VLOOKUP(($A5-1)*18+(AG$1-1),Spieltage!$C$3:$G$308,5,FALSE),"")</f>
        <v/>
      </c>
      <c r="AI5" s="20" t="str">
        <f>IF(ISNA(VLOOKUP(($A5-1)*18+(AI$1-1),Spieltage!$C$3:$G$308,4,FALSE))=FALSE,VLOOKUP(($A5-1)*18+(AI$1-1),Spieltage!$C$3:$G$308,4,FALSE),"")</f>
        <v/>
      </c>
      <c r="AJ5" s="17" t="str">
        <f>IF(ISNA(VLOOKUP(($A5-1)*18+(AI$1-1),Spieltage!$C$3:$G$308,5,FALSE))=FALSE,VLOOKUP(($A5-1)*18+(AI$1-1),Spieltage!$C$3:$G$308,5,FALSE),"")</f>
        <v/>
      </c>
      <c r="AK5" s="20" t="str">
        <f>IF(ISNA(VLOOKUP(($A5-1)*18+(AK$1-1),Spieltage!$C$3:$G$308,4,FALSE))=FALSE,VLOOKUP(($A5-1)*18+(AK$1-1),Spieltage!$C$3:$G$308,4,FALSE),"")</f>
        <v/>
      </c>
      <c r="AL5" s="17" t="str">
        <f>IF(ISNA(VLOOKUP(($A5-1)*18+(AK$1-1),Spieltage!$C$3:$G$308,5,FALSE))=FALSE,VLOOKUP(($A5-1)*18+(AK$1-1),Spieltage!$C$3:$G$308,5,FALSE),"")</f>
        <v/>
      </c>
      <c r="AM5">
        <f t="shared" ca="1" si="0"/>
        <v>15</v>
      </c>
      <c r="AN5">
        <f t="shared" ref="AN5:AN21" ca="1" si="5">RANK(BP5,$BP$4:$BP$21)</f>
        <v>15</v>
      </c>
      <c r="AO5" t="str">
        <v>SV Werder Bremen</v>
      </c>
      <c r="AP5">
        <f t="shared" ref="AP5:AP21" ca="1" si="6">AY5+BG5</f>
        <v>1</v>
      </c>
      <c r="AQ5">
        <f t="shared" ref="AQ5:AQ21" ca="1" si="7">AZ5+BH5</f>
        <v>0</v>
      </c>
      <c r="AR5">
        <f t="shared" ref="AR5:AR21" ca="1" si="8">BA5+BI5</f>
        <v>0</v>
      </c>
      <c r="AS5">
        <f t="shared" ref="AS5:AS21" ca="1" si="9">BB5+BJ5</f>
        <v>1</v>
      </c>
      <c r="AT5">
        <f t="shared" ref="AT5:AT21" ca="1" si="10">BC5+BK5</f>
        <v>1</v>
      </c>
      <c r="AU5">
        <f t="shared" ref="AU5:AU21" ca="1" si="11">BD5+BL5</f>
        <v>4</v>
      </c>
      <c r="AV5">
        <f t="shared" ref="AV5:AV21" ca="1" si="12">BE5+BM5</f>
        <v>-3</v>
      </c>
      <c r="AW5">
        <f t="shared" ref="AW5:AW21" ca="1" si="13">BF5+BN5</f>
        <v>0</v>
      </c>
      <c r="AY5">
        <f t="shared" ref="AY5:AY21" si="14">COUNT(C5:AL5)/2</f>
        <v>0</v>
      </c>
      <c r="AZ5">
        <f t="shared" ref="AZ5:AZ21" si="15">SUM(C5&gt;D5,E5&gt;F5,G5&gt;H5,I5&gt;J5,K5&gt;L5,M5&gt;N5,O5&gt;P5,Q5&gt;R5,S5&gt;T5,U5&gt;V5,W5&gt;X5,Y5&gt;Z5,AA5&gt;AB5,AC5&gt;AD5,AE5&gt;AF5,AG5&gt;AH5,AI5&gt;AJ5,AK5&gt;AL5)</f>
        <v>0</v>
      </c>
      <c r="BA5">
        <f t="shared" ref="BA5:BA21" si="16">(SUM(C5=D5,E5=F5,G5=H5,I5=J5,K5=L5,M5=N5,O5=P5,Q5=R5,S5=T5,U5=V5,W5=X5,Y5=Z5,AA5=AB5,AC5=AD5,AE5=AF5,AG5=AH5,AI5=AJ5,AK5=AL5))-(COUNTBLANK(C5:AL5)/2)</f>
        <v>0</v>
      </c>
      <c r="BB5">
        <f t="shared" ref="BB5:BB21" si="17">SUM(C5&lt;D5,E5&lt;F5,G5&lt;H5,I5&lt;J5,K5&lt;L5,M5&lt;N5,O5&lt;P5,Q5&lt;R5,S5&lt;T5,U5&lt;V5,W5&lt;X5,Y5&lt;Z5,AA5&lt;AB5,AC5&lt;AD5,AE5&lt;AF5,AG5&lt;AH5,AI5&lt;AJ5,AK5&lt;AL5)</f>
        <v>0</v>
      </c>
      <c r="BC5">
        <f t="shared" ref="BC5:BC21" si="18">SUM(C5,E5,G5,I5,K5,M5,O5,Q5,S5,U5,W5,Y5,AA5,AC5,AE5,AG5,AI5,AK5)</f>
        <v>0</v>
      </c>
      <c r="BD5">
        <f t="shared" ref="BD5:BD21" si="19">SUM(D5,F5,H5,J5,L5,N5,P5,R5,T5,V5,X5,Z5,AB5,AD5,AF5,AH5,AJ5,AL5)</f>
        <v>0</v>
      </c>
      <c r="BE5" s="1">
        <f t="shared" ref="BE5:BE21" si="20">BC5-BD5</f>
        <v>0</v>
      </c>
      <c r="BF5" s="1">
        <f t="shared" ref="BF5:BF21" si="21">AZ5*3+BA5</f>
        <v>0</v>
      </c>
      <c r="BG5">
        <f t="shared" ca="1" si="2"/>
        <v>1</v>
      </c>
      <c r="BH5">
        <f t="shared" ca="1" si="3"/>
        <v>0</v>
      </c>
      <c r="BI5">
        <f t="shared" ca="1" si="3"/>
        <v>0</v>
      </c>
      <c r="BJ5">
        <f t="shared" ca="1" si="3"/>
        <v>1</v>
      </c>
      <c r="BK5">
        <f t="shared" ca="1" si="3"/>
        <v>1</v>
      </c>
      <c r="BL5">
        <f t="shared" ca="1" si="3"/>
        <v>4</v>
      </c>
      <c r="BM5">
        <f t="shared" ca="1" si="3"/>
        <v>-3</v>
      </c>
      <c r="BN5">
        <f t="shared" ca="1" si="3"/>
        <v>0</v>
      </c>
      <c r="BP5">
        <f t="shared" ref="BP5:BP21" ca="1" si="22">AW5*10000000+(1000+AV5)*1000+AT5</f>
        <v>997001</v>
      </c>
      <c r="BQ5">
        <f t="shared" ca="1" si="4"/>
        <v>99700102</v>
      </c>
    </row>
    <row r="6" spans="1:69" ht="19.5" customHeight="1" thickBot="1">
      <c r="A6" s="3">
        <v>3</v>
      </c>
      <c r="B6" s="3" t="str">
        <f>INDEX(Stamm!$A$2:$A$19,A6)</f>
        <v>Hamburger SV</v>
      </c>
      <c r="C6" s="21" t="str">
        <f>IF(ISNA(VLOOKUP(($A6-1)*18+(C$1-1),Spieltage!$C$3:$G$308,4,FALSE))=FALSE,VLOOKUP(($A6-1)*18+(C$1-1),Spieltage!$C$3:$G$308,4,FALSE),"")</f>
        <v/>
      </c>
      <c r="D6" s="22" t="str">
        <f>IF(ISNA(VLOOKUP(($A6-1)*18+(C$1-1),Spieltage!$C$3:$G$308,5,FALSE))=FALSE,VLOOKUP(($A6-1)*18+(C$1-1),Spieltage!$C$3:$G$308,5,FALSE),"")</f>
        <v/>
      </c>
      <c r="E6" s="23" t="str">
        <f>IF(ISNA(VLOOKUP(($A6-1)*18+(E$1-1),Spieltage!$C$3:$G$308,4,FALSE))=FALSE,VLOOKUP(($A6-1)*18+(E$1-1),Spieltage!$C$3:$G$308,4,FALSE),"")</f>
        <v/>
      </c>
      <c r="F6" s="22" t="str">
        <f>IF(ISNA(VLOOKUP(($A6-1)*18+(E$1-1),Spieltage!$C$3:$G$308,5,FALSE))=FALSE,VLOOKUP(($A6-1)*18+(E$1-1),Spieltage!$C$3:$G$308,5,FALSE),"")</f>
        <v/>
      </c>
      <c r="G6" s="24" t="str">
        <f>IF(ISNA(VLOOKUP(($A6-1)*18+(G$1-1),Spieltage!$C$3:$G$308,4,FALSE))=FALSE,VLOOKUP(($A6-1)*18+(G$1-1),Spieltage!$C$3:$G$308,4,FALSE),"")</f>
        <v/>
      </c>
      <c r="H6" s="25" t="str">
        <f>IF(ISNA(VLOOKUP(($A6-1)*18+(G$1-1),Spieltage!$C$3:$G$308,5,FALSE))=FALSE,VLOOKUP(($A6-1)*18+(G$1-1),Spieltage!$C$3:$G$308,5,FALSE),"")</f>
        <v/>
      </c>
      <c r="I6" s="23" t="str">
        <f>IF(ISNA(VLOOKUP(($A6-1)*18+(I$1-1),Spieltage!$C$3:$G$308,4,FALSE))=FALSE,VLOOKUP(($A6-1)*18+(I$1-1),Spieltage!$C$3:$G$308,4,FALSE),"")</f>
        <v/>
      </c>
      <c r="J6" s="22" t="str">
        <f>IF(ISNA(VLOOKUP(($A6-1)*18+(I$1-1),Spieltage!$C$3:$G$308,5,FALSE))=FALSE,VLOOKUP(($A6-1)*18+(I$1-1),Spieltage!$C$3:$G$308,5,FALSE),"")</f>
        <v/>
      </c>
      <c r="K6" s="23" t="str">
        <f>IF(ISNA(VLOOKUP(($A6-1)*18+(K$1-1),Spieltage!$C$3:$G$308,4,FALSE))=FALSE,VLOOKUP(($A6-1)*18+(K$1-1),Spieltage!$C$3:$G$308,4,FALSE),"")</f>
        <v/>
      </c>
      <c r="L6" s="22" t="str">
        <f>IF(ISNA(VLOOKUP(($A6-1)*18+(K$1-1),Spieltage!$C$3:$G$308,5,FALSE))=FALSE,VLOOKUP(($A6-1)*18+(K$1-1),Spieltage!$C$3:$G$308,5,FALSE),"")</f>
        <v/>
      </c>
      <c r="M6" s="23" t="str">
        <f>IF(ISNA(VLOOKUP(($A6-1)*18+(M$1-1),Spieltage!$C$3:$G$308,4,FALSE))=FALSE,VLOOKUP(($A6-1)*18+(M$1-1),Spieltage!$C$3:$G$308,4,FALSE),"")</f>
        <v/>
      </c>
      <c r="N6" s="22" t="str">
        <f>IF(ISNA(VLOOKUP(($A6-1)*18+(M$1-1),Spieltage!$C$3:$G$308,5,FALSE))=FALSE,VLOOKUP(($A6-1)*18+(M$1-1),Spieltage!$C$3:$G$308,5,FALSE),"")</f>
        <v/>
      </c>
      <c r="O6" s="23" t="str">
        <f>IF(ISNA(VLOOKUP(($A6-1)*18+(O$1-1),Spieltage!$C$3:$G$308,4,FALSE))=FALSE,VLOOKUP(($A6-1)*18+(O$1-1),Spieltage!$C$3:$G$308,4,FALSE),"")</f>
        <v/>
      </c>
      <c r="P6" s="22" t="str">
        <f>IF(ISNA(VLOOKUP(($A6-1)*18+(O$1-1),Spieltage!$C$3:$G$308,5,FALSE))=FALSE,VLOOKUP(($A6-1)*18+(O$1-1),Spieltage!$C$3:$G$308,5,FALSE),"")</f>
        <v/>
      </c>
      <c r="Q6" s="23" t="str">
        <f>IF(ISNA(VLOOKUP(($A6-1)*18+(Q$1-1),Spieltage!$C$3:$G$308,4,FALSE))=FALSE,VLOOKUP(($A6-1)*18+(Q$1-1),Spieltage!$C$3:$G$308,4,FALSE),"")</f>
        <v/>
      </c>
      <c r="R6" s="22" t="str">
        <f>IF(ISNA(VLOOKUP(($A6-1)*18+(Q$1-1),Spieltage!$C$3:$G$308,5,FALSE))=FALSE,VLOOKUP(($A6-1)*18+(Q$1-1),Spieltage!$C$3:$G$308,5,FALSE),"")</f>
        <v/>
      </c>
      <c r="S6" s="23" t="str">
        <f>IF(ISNA(VLOOKUP(($A6-1)*18+(S$1-1),Spieltage!$C$3:$G$308,4,FALSE))=FALSE,VLOOKUP(($A6-1)*18+(S$1-1),Spieltage!$C$3:$G$308,4,FALSE),"")</f>
        <v/>
      </c>
      <c r="T6" s="22" t="str">
        <f>IF(ISNA(VLOOKUP(($A6-1)*18+(S$1-1),Spieltage!$C$3:$G$308,5,FALSE))=FALSE,VLOOKUP(($A6-1)*18+(S$1-1),Spieltage!$C$3:$G$308,5,FALSE),"")</f>
        <v/>
      </c>
      <c r="U6" s="23" t="str">
        <f>IF(ISNA(VLOOKUP(($A6-1)*18+(U$1-1),Spieltage!$C$3:$G$308,4,FALSE))=FALSE,VLOOKUP(($A6-1)*18+(U$1-1),Spieltage!$C$3:$G$308,4,FALSE),"")</f>
        <v/>
      </c>
      <c r="V6" s="22" t="str">
        <f>IF(ISNA(VLOOKUP(($A6-1)*18+(U$1-1),Spieltage!$C$3:$G$308,5,FALSE))=FALSE,VLOOKUP(($A6-1)*18+(U$1-1),Spieltage!$C$3:$G$308,5,FALSE),"")</f>
        <v/>
      </c>
      <c r="W6" s="23" t="str">
        <f>IF(ISNA(VLOOKUP(($A6-1)*18+(W$1-1),Spieltage!$C$3:$G$308,4,FALSE))=FALSE,VLOOKUP(($A6-1)*18+(W$1-1),Spieltage!$C$3:$G$308,4,FALSE),"")</f>
        <v/>
      </c>
      <c r="X6" s="22" t="str">
        <f>IF(ISNA(VLOOKUP(($A6-1)*18+(W$1-1),Spieltage!$C$3:$G$308,5,FALSE))=FALSE,VLOOKUP(($A6-1)*18+(W$1-1),Spieltage!$C$3:$G$308,5,FALSE),"")</f>
        <v/>
      </c>
      <c r="Y6" s="23" t="str">
        <f>IF(ISNA(VLOOKUP(($A6-1)*18+(Y$1-1),Spieltage!$C$3:$G$308,4,FALSE))=FALSE,VLOOKUP(($A6-1)*18+(Y$1-1),Spieltage!$C$3:$G$308,4,FALSE),"")</f>
        <v/>
      </c>
      <c r="Z6" s="22" t="str">
        <f>IF(ISNA(VLOOKUP(($A6-1)*18+(Y$1-1),Spieltage!$C$3:$G$308,5,FALSE))=FALSE,VLOOKUP(($A6-1)*18+(Y$1-1),Spieltage!$C$3:$G$308,5,FALSE),"")</f>
        <v/>
      </c>
      <c r="AA6" s="23" t="str">
        <f>IF(ISNA(VLOOKUP(($A6-1)*18+(AA$1-1),Spieltage!$C$3:$G$308,4,FALSE))=FALSE,VLOOKUP(($A6-1)*18+(AA$1-1),Spieltage!$C$3:$G$308,4,FALSE),"")</f>
        <v/>
      </c>
      <c r="AB6" s="22" t="str">
        <f>IF(ISNA(VLOOKUP(($A6-1)*18+(AA$1-1),Spieltage!$C$3:$G$308,5,FALSE))=FALSE,VLOOKUP(($A6-1)*18+(AA$1-1),Spieltage!$C$3:$G$308,5,FALSE),"")</f>
        <v/>
      </c>
      <c r="AC6" s="23" t="str">
        <f>IF(ISNA(VLOOKUP(($A6-1)*18+(AC$1-1),Spieltage!$C$3:$G$308,4,FALSE))=FALSE,VLOOKUP(($A6-1)*18+(AC$1-1),Spieltage!$C$3:$G$308,4,FALSE),"")</f>
        <v/>
      </c>
      <c r="AD6" s="22" t="str">
        <f>IF(ISNA(VLOOKUP(($A6-1)*18+(AC$1-1),Spieltage!$C$3:$G$308,5,FALSE))=FALSE,VLOOKUP(($A6-1)*18+(AC$1-1),Spieltage!$C$3:$G$308,5,FALSE),"")</f>
        <v/>
      </c>
      <c r="AE6" s="23" t="str">
        <f>IF(ISNA(VLOOKUP(($A6-1)*18+(AE$1-1),Spieltage!$C$3:$G$308,4,FALSE))=FALSE,VLOOKUP(($A6-1)*18+(AE$1-1),Spieltage!$C$3:$G$308,4,FALSE),"")</f>
        <v/>
      </c>
      <c r="AF6" s="22" t="str">
        <f>IF(ISNA(VLOOKUP(($A6-1)*18+(AE$1-1),Spieltage!$C$3:$G$308,5,FALSE))=FALSE,VLOOKUP(($A6-1)*18+(AE$1-1),Spieltage!$C$3:$G$308,5,FALSE),"")</f>
        <v/>
      </c>
      <c r="AG6" s="23" t="str">
        <f>IF(ISNA(VLOOKUP(($A6-1)*18+(AG$1-1),Spieltage!$C$3:$G$308,4,FALSE))=FALSE,VLOOKUP(($A6-1)*18+(AG$1-1),Spieltage!$C$3:$G$308,4,FALSE),"")</f>
        <v/>
      </c>
      <c r="AH6" s="22" t="str">
        <f>IF(ISNA(VLOOKUP(($A6-1)*18+(AG$1-1),Spieltage!$C$3:$G$308,5,FALSE))=FALSE,VLOOKUP(($A6-1)*18+(AG$1-1),Spieltage!$C$3:$G$308,5,FALSE),"")</f>
        <v/>
      </c>
      <c r="AI6" s="23" t="str">
        <f>IF(ISNA(VLOOKUP(($A6-1)*18+(AI$1-1),Spieltage!$C$3:$G$308,4,FALSE))=FALSE,VLOOKUP(($A6-1)*18+(AI$1-1),Spieltage!$C$3:$G$308,4,FALSE),"")</f>
        <v/>
      </c>
      <c r="AJ6" s="22" t="str">
        <f>IF(ISNA(VLOOKUP(($A6-1)*18+(AI$1-1),Spieltage!$C$3:$G$308,5,FALSE))=FALSE,VLOOKUP(($A6-1)*18+(AI$1-1),Spieltage!$C$3:$G$308,5,FALSE),"")</f>
        <v/>
      </c>
      <c r="AK6" s="23" t="str">
        <f>IF(ISNA(VLOOKUP(($A6-1)*18+(AK$1-1),Spieltage!$C$3:$G$308,4,FALSE))=FALSE,VLOOKUP(($A6-1)*18+(AK$1-1),Spieltage!$C$3:$G$308,4,FALSE),"")</f>
        <v/>
      </c>
      <c r="AL6" s="22" t="str">
        <f>IF(ISNA(VLOOKUP(($A6-1)*18+(AK$1-1),Spieltage!$C$3:$G$308,5,FALSE))=FALSE,VLOOKUP(($A6-1)*18+(AK$1-1),Spieltage!$C$3:$G$308,5,FALSE),"")</f>
        <v/>
      </c>
      <c r="AM6">
        <f t="shared" ca="1" si="0"/>
        <v>14</v>
      </c>
      <c r="AN6">
        <f t="shared" ca="1" si="5"/>
        <v>14</v>
      </c>
      <c r="AO6" t="str">
        <v>Hamburger SV</v>
      </c>
      <c r="AP6">
        <f t="shared" ca="1" si="6"/>
        <v>1</v>
      </c>
      <c r="AQ6">
        <f t="shared" ca="1" si="7"/>
        <v>0</v>
      </c>
      <c r="AR6">
        <f t="shared" ca="1" si="8"/>
        <v>0</v>
      </c>
      <c r="AS6">
        <f t="shared" ca="1" si="9"/>
        <v>1</v>
      </c>
      <c r="AT6">
        <f t="shared" ca="1" si="10"/>
        <v>0</v>
      </c>
      <c r="AU6">
        <f t="shared" ca="1" si="11"/>
        <v>2</v>
      </c>
      <c r="AV6">
        <f t="shared" ca="1" si="12"/>
        <v>-2</v>
      </c>
      <c r="AW6">
        <f t="shared" ca="1" si="13"/>
        <v>0</v>
      </c>
      <c r="AY6">
        <f t="shared" si="14"/>
        <v>0</v>
      </c>
      <c r="AZ6">
        <f t="shared" si="15"/>
        <v>0</v>
      </c>
      <c r="BA6">
        <f t="shared" si="16"/>
        <v>0</v>
      </c>
      <c r="BB6">
        <f t="shared" si="17"/>
        <v>0</v>
      </c>
      <c r="BC6">
        <f t="shared" si="18"/>
        <v>0</v>
      </c>
      <c r="BD6">
        <f t="shared" si="19"/>
        <v>0</v>
      </c>
      <c r="BE6" s="1">
        <f t="shared" si="20"/>
        <v>0</v>
      </c>
      <c r="BF6" s="1">
        <f t="shared" si="21"/>
        <v>0</v>
      </c>
      <c r="BG6">
        <f ca="1">INDIRECT(ADDRESS(COLUMN()-36,$A6*2+1))</f>
        <v>1</v>
      </c>
      <c r="BH6">
        <f t="shared" ca="1" si="3"/>
        <v>0</v>
      </c>
      <c r="BI6">
        <f t="shared" ca="1" si="3"/>
        <v>0</v>
      </c>
      <c r="BJ6">
        <f t="shared" ca="1" si="3"/>
        <v>1</v>
      </c>
      <c r="BK6">
        <f t="shared" ca="1" si="3"/>
        <v>0</v>
      </c>
      <c r="BL6">
        <f t="shared" ca="1" si="3"/>
        <v>2</v>
      </c>
      <c r="BM6">
        <f t="shared" ca="1" si="3"/>
        <v>-2</v>
      </c>
      <c r="BN6">
        <f t="shared" ca="1" si="3"/>
        <v>0</v>
      </c>
      <c r="BP6">
        <f t="shared" ca="1" si="22"/>
        <v>998000</v>
      </c>
      <c r="BQ6">
        <f t="shared" ca="1" si="4"/>
        <v>99800003</v>
      </c>
    </row>
    <row r="7" spans="1:69" ht="19.5" customHeight="1" thickBot="1">
      <c r="A7" s="3">
        <v>4</v>
      </c>
      <c r="B7" s="3" t="str">
        <f>INDEX(Stamm!$A$2:$A$19,A7)</f>
        <v>VfB Stuttgart</v>
      </c>
      <c r="C7" s="26" t="str">
        <f>IF(ISNA(VLOOKUP(($A7-1)*18+(C$1-1),Spieltage!$C$3:$G$308,4,FALSE))=FALSE,VLOOKUP(($A7-1)*18+(C$1-1),Spieltage!$C$3:$G$308,4,FALSE),"")</f>
        <v/>
      </c>
      <c r="D7" s="27" t="str">
        <f>IF(ISNA(VLOOKUP(($A7-1)*18+(C$1-1),Spieltage!$C$3:$G$308,5,FALSE))=FALSE,VLOOKUP(($A7-1)*18+(C$1-1),Spieltage!$C$3:$G$308,5,FALSE),"")</f>
        <v/>
      </c>
      <c r="E7" s="28" t="str">
        <f>IF(ISNA(VLOOKUP(($A7-1)*18+(E$1-1),Spieltage!$C$3:$G$308,4,FALSE))=FALSE,VLOOKUP(($A7-1)*18+(E$1-1),Spieltage!$C$3:$G$308,4,FALSE),"")</f>
        <v/>
      </c>
      <c r="F7" s="27" t="str">
        <f>IF(ISNA(VLOOKUP(($A7-1)*18+(E$1-1),Spieltage!$C$3:$G$308,5,FALSE))=FALSE,VLOOKUP(($A7-1)*18+(E$1-1),Spieltage!$C$3:$G$308,5,FALSE),"")</f>
        <v/>
      </c>
      <c r="G7" s="28" t="str">
        <f>IF(ISNA(VLOOKUP(($A7-1)*18+(G$1-1),Spieltage!$C$3:$G$308,4,FALSE))=FALSE,VLOOKUP(($A7-1)*18+(G$1-1),Spieltage!$C$3:$G$308,4,FALSE),"")</f>
        <v/>
      </c>
      <c r="H7" s="27" t="str">
        <f>IF(ISNA(VLOOKUP(($A7-1)*18+(G$1-1),Spieltage!$C$3:$G$308,5,FALSE))=FALSE,VLOOKUP(($A7-1)*18+(G$1-1),Spieltage!$C$3:$G$308,5,FALSE),"")</f>
        <v/>
      </c>
      <c r="I7" s="29" t="str">
        <f>IF(ISNA(VLOOKUP(($A7-1)*18+(I$1-1),Spieltage!$C$3:$G$308,4,FALSE))=FALSE,VLOOKUP(($A7-1)*18+(I$1-1),Spieltage!$C$3:$G$308,4,FALSE),"")</f>
        <v/>
      </c>
      <c r="J7" s="30" t="str">
        <f>IF(ISNA(VLOOKUP(($A7-1)*18+(I$1-1),Spieltage!$C$3:$G$308,5,FALSE))=FALSE,VLOOKUP(($A7-1)*18+(I$1-1),Spieltage!$C$3:$G$308,5,FALSE),"")</f>
        <v/>
      </c>
      <c r="K7" s="28" t="str">
        <f>IF(ISNA(VLOOKUP(($A7-1)*18+(K$1-1),Spieltage!$C$3:$G$308,4,FALSE))=FALSE,VLOOKUP(($A7-1)*18+(K$1-1),Spieltage!$C$3:$G$308,4,FALSE),"")</f>
        <v/>
      </c>
      <c r="L7" s="27" t="str">
        <f>IF(ISNA(VLOOKUP(($A7-1)*18+(K$1-1),Spieltage!$C$3:$G$308,5,FALSE))=FALSE,VLOOKUP(($A7-1)*18+(K$1-1),Spieltage!$C$3:$G$308,5,FALSE),"")</f>
        <v/>
      </c>
      <c r="M7" s="28" t="str">
        <f>IF(ISNA(VLOOKUP(($A7-1)*18+(M$1-1),Spieltage!$C$3:$G$308,4,FALSE))=FALSE,VLOOKUP(($A7-1)*18+(M$1-1),Spieltage!$C$3:$G$308,4,FALSE),"")</f>
        <v/>
      </c>
      <c r="N7" s="27" t="str">
        <f>IF(ISNA(VLOOKUP(($A7-1)*18+(M$1-1),Spieltage!$C$3:$G$308,5,FALSE))=FALSE,VLOOKUP(($A7-1)*18+(M$1-1),Spieltage!$C$3:$G$308,5,FALSE),"")</f>
        <v/>
      </c>
      <c r="O7" s="28" t="str">
        <f>IF(ISNA(VLOOKUP(($A7-1)*18+(O$1-1),Spieltage!$C$3:$G$308,4,FALSE))=FALSE,VLOOKUP(($A7-1)*18+(O$1-1),Spieltage!$C$3:$G$308,4,FALSE),"")</f>
        <v/>
      </c>
      <c r="P7" s="27" t="str">
        <f>IF(ISNA(VLOOKUP(($A7-1)*18+(O$1-1),Spieltage!$C$3:$G$308,5,FALSE))=FALSE,VLOOKUP(($A7-1)*18+(O$1-1),Spieltage!$C$3:$G$308,5,FALSE),"")</f>
        <v/>
      </c>
      <c r="Q7" s="28" t="str">
        <f>IF(ISNA(VLOOKUP(($A7-1)*18+(Q$1-1),Spieltage!$C$3:$G$308,4,FALSE))=FALSE,VLOOKUP(($A7-1)*18+(Q$1-1),Spieltage!$C$3:$G$308,4,FALSE),"")</f>
        <v/>
      </c>
      <c r="R7" s="27" t="str">
        <f>IF(ISNA(VLOOKUP(($A7-1)*18+(Q$1-1),Spieltage!$C$3:$G$308,5,FALSE))=FALSE,VLOOKUP(($A7-1)*18+(Q$1-1),Spieltage!$C$3:$G$308,5,FALSE),"")</f>
        <v/>
      </c>
      <c r="S7" s="28" t="str">
        <f>IF(ISNA(VLOOKUP(($A7-1)*18+(S$1-1),Spieltage!$C$3:$G$308,4,FALSE))=FALSE,VLOOKUP(($A7-1)*18+(S$1-1),Spieltage!$C$3:$G$308,4,FALSE),"")</f>
        <v/>
      </c>
      <c r="T7" s="27" t="str">
        <f>IF(ISNA(VLOOKUP(($A7-1)*18+(S$1-1),Spieltage!$C$3:$G$308,5,FALSE))=FALSE,VLOOKUP(($A7-1)*18+(S$1-1),Spieltage!$C$3:$G$308,5,FALSE),"")</f>
        <v/>
      </c>
      <c r="U7" s="28" t="str">
        <f>IF(ISNA(VLOOKUP(($A7-1)*18+(U$1-1),Spieltage!$C$3:$G$308,4,FALSE))=FALSE,VLOOKUP(($A7-1)*18+(U$1-1),Spieltage!$C$3:$G$308,4,FALSE),"")</f>
        <v/>
      </c>
      <c r="V7" s="27" t="str">
        <f>IF(ISNA(VLOOKUP(($A7-1)*18+(U$1-1),Spieltage!$C$3:$G$308,5,FALSE))=FALSE,VLOOKUP(($A7-1)*18+(U$1-1),Spieltage!$C$3:$G$308,5,FALSE),"")</f>
        <v/>
      </c>
      <c r="W7" s="28" t="str">
        <f>IF(ISNA(VLOOKUP(($A7-1)*18+(W$1-1),Spieltage!$C$3:$G$308,4,FALSE))=FALSE,VLOOKUP(($A7-1)*18+(W$1-1),Spieltage!$C$3:$G$308,4,FALSE),"")</f>
        <v/>
      </c>
      <c r="X7" s="27" t="str">
        <f>IF(ISNA(VLOOKUP(($A7-1)*18+(W$1-1),Spieltage!$C$3:$G$308,5,FALSE))=FALSE,VLOOKUP(($A7-1)*18+(W$1-1),Spieltage!$C$3:$G$308,5,FALSE),"")</f>
        <v/>
      </c>
      <c r="Y7" s="28" t="str">
        <f>IF(ISNA(VLOOKUP(($A7-1)*18+(Y$1-1),Spieltage!$C$3:$G$308,4,FALSE))=FALSE,VLOOKUP(($A7-1)*18+(Y$1-1),Spieltage!$C$3:$G$308,4,FALSE),"")</f>
        <v/>
      </c>
      <c r="Z7" s="27" t="str">
        <f>IF(ISNA(VLOOKUP(($A7-1)*18+(Y$1-1),Spieltage!$C$3:$G$308,5,FALSE))=FALSE,VLOOKUP(($A7-1)*18+(Y$1-1),Spieltage!$C$3:$G$308,5,FALSE),"")</f>
        <v/>
      </c>
      <c r="AA7" s="28" t="str">
        <f>IF(ISNA(VLOOKUP(($A7-1)*18+(AA$1-1),Spieltage!$C$3:$G$308,4,FALSE))=FALSE,VLOOKUP(($A7-1)*18+(AA$1-1),Spieltage!$C$3:$G$308,4,FALSE),"")</f>
        <v/>
      </c>
      <c r="AB7" s="27" t="str">
        <f>IF(ISNA(VLOOKUP(($A7-1)*18+(AA$1-1),Spieltage!$C$3:$G$308,5,FALSE))=FALSE,VLOOKUP(($A7-1)*18+(AA$1-1),Spieltage!$C$3:$G$308,5,FALSE),"")</f>
        <v/>
      </c>
      <c r="AC7" s="28" t="str">
        <f>IF(ISNA(VLOOKUP(($A7-1)*18+(AC$1-1),Spieltage!$C$3:$G$308,4,FALSE))=FALSE,VLOOKUP(($A7-1)*18+(AC$1-1),Spieltage!$C$3:$G$308,4,FALSE),"")</f>
        <v/>
      </c>
      <c r="AD7" s="27" t="str">
        <f>IF(ISNA(VLOOKUP(($A7-1)*18+(AC$1-1),Spieltage!$C$3:$G$308,5,FALSE))=FALSE,VLOOKUP(($A7-1)*18+(AC$1-1),Spieltage!$C$3:$G$308,5,FALSE),"")</f>
        <v/>
      </c>
      <c r="AE7" s="28" t="str">
        <f>IF(ISNA(VLOOKUP(($A7-1)*18+(AE$1-1),Spieltage!$C$3:$G$308,4,FALSE))=FALSE,VLOOKUP(($A7-1)*18+(AE$1-1),Spieltage!$C$3:$G$308,4,FALSE),"")</f>
        <v/>
      </c>
      <c r="AF7" s="27" t="str">
        <f>IF(ISNA(VLOOKUP(($A7-1)*18+(AE$1-1),Spieltage!$C$3:$G$308,5,FALSE))=FALSE,VLOOKUP(($A7-1)*18+(AE$1-1),Spieltage!$C$3:$G$308,5,FALSE),"")</f>
        <v/>
      </c>
      <c r="AG7" s="28" t="str">
        <f>IF(ISNA(VLOOKUP(($A7-1)*18+(AG$1-1),Spieltage!$C$3:$G$308,4,FALSE))=FALSE,VLOOKUP(($A7-1)*18+(AG$1-1),Spieltage!$C$3:$G$308,4,FALSE),"")</f>
        <v/>
      </c>
      <c r="AH7" s="27" t="str">
        <f>IF(ISNA(VLOOKUP(($A7-1)*18+(AG$1-1),Spieltage!$C$3:$G$308,5,FALSE))=FALSE,VLOOKUP(($A7-1)*18+(AG$1-1),Spieltage!$C$3:$G$308,5,FALSE),"")</f>
        <v/>
      </c>
      <c r="AI7" s="28" t="str">
        <f>IF(ISNA(VLOOKUP(($A7-1)*18+(AI$1-1),Spieltage!$C$3:$G$308,4,FALSE))=FALSE,VLOOKUP(($A7-1)*18+(AI$1-1),Spieltage!$C$3:$G$308,4,FALSE),"")</f>
        <v/>
      </c>
      <c r="AJ7" s="27" t="str">
        <f>IF(ISNA(VLOOKUP(($A7-1)*18+(AI$1-1),Spieltage!$C$3:$G$308,5,FALSE))=FALSE,VLOOKUP(($A7-1)*18+(AI$1-1),Spieltage!$C$3:$G$308,5,FALSE),"")</f>
        <v/>
      </c>
      <c r="AK7" s="28" t="str">
        <f>IF(ISNA(VLOOKUP(($A7-1)*18+(AK$1-1),Spieltage!$C$3:$G$308,4,FALSE))=FALSE,VLOOKUP(($A7-1)*18+(AK$1-1),Spieltage!$C$3:$G$308,4,FALSE),"")</f>
        <v/>
      </c>
      <c r="AL7" s="27" t="str">
        <f>IF(ISNA(VLOOKUP(($A7-1)*18+(AK$1-1),Spieltage!$C$3:$G$308,5,FALSE))=FALSE,VLOOKUP(($A7-1)*18+(AK$1-1),Spieltage!$C$3:$G$308,5,FALSE),"")</f>
        <v/>
      </c>
      <c r="AM7">
        <f t="shared" ca="1" si="0"/>
        <v>18</v>
      </c>
      <c r="AN7">
        <f t="shared" ca="1" si="5"/>
        <v>18</v>
      </c>
      <c r="AO7" t="str">
        <v>VfB Stuttgart</v>
      </c>
      <c r="AP7">
        <f t="shared" ca="1" si="6"/>
        <v>1</v>
      </c>
      <c r="AQ7">
        <f t="shared" ca="1" si="7"/>
        <v>0</v>
      </c>
      <c r="AR7">
        <f t="shared" ca="1" si="8"/>
        <v>0</v>
      </c>
      <c r="AS7">
        <f t="shared" ca="1" si="9"/>
        <v>1</v>
      </c>
      <c r="AT7">
        <f t="shared" ca="1" si="10"/>
        <v>1</v>
      </c>
      <c r="AU7">
        <f t="shared" ca="1" si="11"/>
        <v>5</v>
      </c>
      <c r="AV7">
        <f t="shared" ca="1" si="12"/>
        <v>-4</v>
      </c>
      <c r="AW7">
        <f t="shared" ca="1" si="13"/>
        <v>0</v>
      </c>
      <c r="AY7">
        <f t="shared" si="14"/>
        <v>0</v>
      </c>
      <c r="AZ7">
        <f t="shared" si="15"/>
        <v>0</v>
      </c>
      <c r="BA7">
        <f t="shared" si="16"/>
        <v>0</v>
      </c>
      <c r="BB7">
        <f t="shared" si="17"/>
        <v>0</v>
      </c>
      <c r="BC7">
        <f t="shared" si="18"/>
        <v>0</v>
      </c>
      <c r="BD7">
        <f t="shared" si="19"/>
        <v>0</v>
      </c>
      <c r="BE7" s="1">
        <f t="shared" si="20"/>
        <v>0</v>
      </c>
      <c r="BF7" s="1">
        <f t="shared" si="21"/>
        <v>0</v>
      </c>
      <c r="BG7">
        <f t="shared" ca="1" si="2"/>
        <v>1</v>
      </c>
      <c r="BH7">
        <f t="shared" ca="1" si="3"/>
        <v>0</v>
      </c>
      <c r="BI7">
        <f t="shared" ca="1" si="3"/>
        <v>0</v>
      </c>
      <c r="BJ7">
        <f t="shared" ca="1" si="3"/>
        <v>1</v>
      </c>
      <c r="BK7">
        <f t="shared" ca="1" si="3"/>
        <v>1</v>
      </c>
      <c r="BL7">
        <f t="shared" ca="1" si="3"/>
        <v>5</v>
      </c>
      <c r="BM7">
        <f t="shared" ca="1" si="3"/>
        <v>-4</v>
      </c>
      <c r="BN7">
        <f t="shared" ca="1" si="3"/>
        <v>0</v>
      </c>
      <c r="BP7">
        <f t="shared" ca="1" si="22"/>
        <v>996001</v>
      </c>
      <c r="BQ7">
        <f t="shared" ca="1" si="4"/>
        <v>99600104</v>
      </c>
    </row>
    <row r="8" spans="1:69" ht="19.5" customHeight="1" thickBot="1">
      <c r="A8" s="3">
        <v>5</v>
      </c>
      <c r="B8" s="3" t="str">
        <f>INDEX(Stamm!$A$2:$A$19,A8)</f>
        <v>1.FC Union Berlin</v>
      </c>
      <c r="C8" s="26" t="str">
        <f>IF(ISNA(VLOOKUP(($A8-1)*18+(C$1-1),Spieltage!$C$3:$G$308,4,FALSE))=FALSE,VLOOKUP(($A8-1)*18+(C$1-1),Spieltage!$C$3:$G$308,4,FALSE),"")</f>
        <v/>
      </c>
      <c r="D8" s="27" t="str">
        <f>IF(ISNA(VLOOKUP(($A8-1)*18+(C$1-1),Spieltage!$C$3:$G$308,5,FALSE))=FALSE,VLOOKUP(($A8-1)*18+(C$1-1),Spieltage!$C$3:$G$308,5,FALSE),"")</f>
        <v/>
      </c>
      <c r="E8" s="28" t="str">
        <f>IF(ISNA(VLOOKUP(($A8-1)*18+(E$1-1),Spieltage!$C$3:$G$308,4,FALSE))=FALSE,VLOOKUP(($A8-1)*18+(E$1-1),Spieltage!$C$3:$G$308,4,FALSE),"")</f>
        <v/>
      </c>
      <c r="F8" s="27" t="str">
        <f>IF(ISNA(VLOOKUP(($A8-1)*18+(E$1-1),Spieltage!$C$3:$G$308,5,FALSE))=FALSE,VLOOKUP(($A8-1)*18+(E$1-1),Spieltage!$C$3:$G$308,5,FALSE),"")</f>
        <v/>
      </c>
      <c r="G8" s="28" t="str">
        <f>IF(ISNA(VLOOKUP(($A8-1)*18+(G$1-1),Spieltage!$C$3:$G$308,4,FALSE))=FALSE,VLOOKUP(($A8-1)*18+(G$1-1),Spieltage!$C$3:$G$308,4,FALSE),"")</f>
        <v/>
      </c>
      <c r="H8" s="27" t="str">
        <f>IF(ISNA(VLOOKUP(($A8-1)*18+(G$1-1),Spieltage!$C$3:$G$308,5,FALSE))=FALSE,VLOOKUP(($A8-1)*18+(G$1-1),Spieltage!$C$3:$G$308,5,FALSE),"")</f>
        <v/>
      </c>
      <c r="I8" s="28" t="str">
        <f>IF(ISNA(VLOOKUP(($A8-1)*18+(I$1-1),Spieltage!$C$3:$G$308,4,FALSE))=FALSE,VLOOKUP(($A8-1)*18+(I$1-1),Spieltage!$C$3:$G$308,4,FALSE),"")</f>
        <v/>
      </c>
      <c r="J8" s="27" t="str">
        <f>IF(ISNA(VLOOKUP(($A8-1)*18+(I$1-1),Spieltage!$C$3:$G$308,5,FALSE))=FALSE,VLOOKUP(($A8-1)*18+(I$1-1),Spieltage!$C$3:$G$308,5,FALSE),"")</f>
        <v/>
      </c>
      <c r="K8" s="29" t="str">
        <f>IF(ISNA(VLOOKUP(($A8-1)*18+(K$1-1),Spieltage!$C$3:$G$308,4,FALSE))=FALSE,VLOOKUP(($A8-1)*18+(K$1-1),Spieltage!$C$3:$G$308,4,FALSE),"")</f>
        <v/>
      </c>
      <c r="L8" s="30" t="str">
        <f>IF(ISNA(VLOOKUP(($A8-1)*18+(K$1-1),Spieltage!$C$3:$G$308,5,FALSE))=FALSE,VLOOKUP(($A8-1)*18+(K$1-1),Spieltage!$C$3:$G$308,5,FALSE),"")</f>
        <v/>
      </c>
      <c r="M8" s="28" t="str">
        <f>IF(ISNA(VLOOKUP(($A8-1)*18+(M$1-1),Spieltage!$C$3:$G$308,4,FALSE))=FALSE,VLOOKUP(($A8-1)*18+(M$1-1),Spieltage!$C$3:$G$308,4,FALSE),"")</f>
        <v/>
      </c>
      <c r="N8" s="27" t="str">
        <f>IF(ISNA(VLOOKUP(($A8-1)*18+(M$1-1),Spieltage!$C$3:$G$308,5,FALSE))=FALSE,VLOOKUP(($A8-1)*18+(M$1-1),Spieltage!$C$3:$G$308,5,FALSE),"")</f>
        <v/>
      </c>
      <c r="O8" s="28" t="str">
        <f>IF(ISNA(VLOOKUP(($A8-1)*18+(O$1-1),Spieltage!$C$3:$G$308,4,FALSE))=FALSE,VLOOKUP(($A8-1)*18+(O$1-1),Spieltage!$C$3:$G$308,4,FALSE),"")</f>
        <v/>
      </c>
      <c r="P8" s="27" t="str">
        <f>IF(ISNA(VLOOKUP(($A8-1)*18+(O$1-1),Spieltage!$C$3:$G$308,5,FALSE))=FALSE,VLOOKUP(($A8-1)*18+(O$1-1),Spieltage!$C$3:$G$308,5,FALSE),"")</f>
        <v/>
      </c>
      <c r="Q8" s="28" t="str">
        <f>IF(ISNA(VLOOKUP(($A8-1)*18+(Q$1-1),Spieltage!$C$3:$G$308,4,FALSE))=FALSE,VLOOKUP(($A8-1)*18+(Q$1-1),Spieltage!$C$3:$G$308,4,FALSE),"")</f>
        <v/>
      </c>
      <c r="R8" s="27" t="str">
        <f>IF(ISNA(VLOOKUP(($A8-1)*18+(Q$1-1),Spieltage!$C$3:$G$308,5,FALSE))=FALSE,VLOOKUP(($A8-1)*18+(Q$1-1),Spieltage!$C$3:$G$308,5,FALSE),"")</f>
        <v/>
      </c>
      <c r="S8" s="28" t="str">
        <f>IF(ISNA(VLOOKUP(($A8-1)*18+(S$1-1),Spieltage!$C$3:$G$308,4,FALSE))=FALSE,VLOOKUP(($A8-1)*18+(S$1-1),Spieltage!$C$3:$G$308,4,FALSE),"")</f>
        <v/>
      </c>
      <c r="T8" s="27" t="str">
        <f>IF(ISNA(VLOOKUP(($A8-1)*18+(S$1-1),Spieltage!$C$3:$G$308,5,FALSE))=FALSE,VLOOKUP(($A8-1)*18+(S$1-1),Spieltage!$C$3:$G$308,5,FALSE),"")</f>
        <v/>
      </c>
      <c r="U8" s="28" t="str">
        <f>IF(ISNA(VLOOKUP(($A8-1)*18+(U$1-1),Spieltage!$C$3:$G$308,4,FALSE))=FALSE,VLOOKUP(($A8-1)*18+(U$1-1),Spieltage!$C$3:$G$308,4,FALSE),"")</f>
        <v/>
      </c>
      <c r="V8" s="27" t="str">
        <f>IF(ISNA(VLOOKUP(($A8-1)*18+(U$1-1),Spieltage!$C$3:$G$308,5,FALSE))=FALSE,VLOOKUP(($A8-1)*18+(U$1-1),Spieltage!$C$3:$G$308,5,FALSE),"")</f>
        <v/>
      </c>
      <c r="W8" s="28" t="str">
        <f>IF(ISNA(VLOOKUP(($A8-1)*18+(W$1-1),Spieltage!$C$3:$G$308,4,FALSE))=FALSE,VLOOKUP(($A8-1)*18+(W$1-1),Spieltage!$C$3:$G$308,4,FALSE),"")</f>
        <v/>
      </c>
      <c r="X8" s="27" t="str">
        <f>IF(ISNA(VLOOKUP(($A8-1)*18+(W$1-1),Spieltage!$C$3:$G$308,5,FALSE))=FALSE,VLOOKUP(($A8-1)*18+(W$1-1),Spieltage!$C$3:$G$308,5,FALSE),"")</f>
        <v/>
      </c>
      <c r="Y8" s="28" t="str">
        <f>IF(ISNA(VLOOKUP(($A8-1)*18+(Y$1-1),Spieltage!$C$3:$G$308,4,FALSE))=FALSE,VLOOKUP(($A8-1)*18+(Y$1-1),Spieltage!$C$3:$G$308,4,FALSE),"")</f>
        <v/>
      </c>
      <c r="Z8" s="27" t="str">
        <f>IF(ISNA(VLOOKUP(($A8-1)*18+(Y$1-1),Spieltage!$C$3:$G$308,5,FALSE))=FALSE,VLOOKUP(($A8-1)*18+(Y$1-1),Spieltage!$C$3:$G$308,5,FALSE),"")</f>
        <v/>
      </c>
      <c r="AA8" s="28" t="str">
        <f>IF(ISNA(VLOOKUP(($A8-1)*18+(AA$1-1),Spieltage!$C$3:$G$308,4,FALSE))=FALSE,VLOOKUP(($A8-1)*18+(AA$1-1),Spieltage!$C$3:$G$308,4,FALSE),"")</f>
        <v/>
      </c>
      <c r="AB8" s="27" t="str">
        <f>IF(ISNA(VLOOKUP(($A8-1)*18+(AA$1-1),Spieltage!$C$3:$G$308,5,FALSE))=FALSE,VLOOKUP(($A8-1)*18+(AA$1-1),Spieltage!$C$3:$G$308,5,FALSE),"")</f>
        <v/>
      </c>
      <c r="AC8" s="28" t="str">
        <f>IF(ISNA(VLOOKUP(($A8-1)*18+(AC$1-1),Spieltage!$C$3:$G$308,4,FALSE))=FALSE,VLOOKUP(($A8-1)*18+(AC$1-1),Spieltage!$C$3:$G$308,4,FALSE),"")</f>
        <v/>
      </c>
      <c r="AD8" s="27" t="str">
        <f>IF(ISNA(VLOOKUP(($A8-1)*18+(AC$1-1),Spieltage!$C$3:$G$308,5,FALSE))=FALSE,VLOOKUP(($A8-1)*18+(AC$1-1),Spieltage!$C$3:$G$308,5,FALSE),"")</f>
        <v/>
      </c>
      <c r="AE8" s="28" t="str">
        <f>IF(ISNA(VLOOKUP(($A8-1)*18+(AE$1-1),Spieltage!$C$3:$G$308,4,FALSE))=FALSE,VLOOKUP(($A8-1)*18+(AE$1-1),Spieltage!$C$3:$G$308,4,FALSE),"")</f>
        <v/>
      </c>
      <c r="AF8" s="27" t="str">
        <f>IF(ISNA(VLOOKUP(($A8-1)*18+(AE$1-1),Spieltage!$C$3:$G$308,5,FALSE))=FALSE,VLOOKUP(($A8-1)*18+(AE$1-1),Spieltage!$C$3:$G$308,5,FALSE),"")</f>
        <v/>
      </c>
      <c r="AG8" s="28" t="str">
        <f>IF(ISNA(VLOOKUP(($A8-1)*18+(AG$1-1),Spieltage!$C$3:$G$308,4,FALSE))=FALSE,VLOOKUP(($A8-1)*18+(AG$1-1),Spieltage!$C$3:$G$308,4,FALSE),"")</f>
        <v/>
      </c>
      <c r="AH8" s="27" t="str">
        <f>IF(ISNA(VLOOKUP(($A8-1)*18+(AG$1-1),Spieltage!$C$3:$G$308,5,FALSE))=FALSE,VLOOKUP(($A8-1)*18+(AG$1-1),Spieltage!$C$3:$G$308,5,FALSE),"")</f>
        <v/>
      </c>
      <c r="AI8" s="28" t="str">
        <f>IF(ISNA(VLOOKUP(($A8-1)*18+(AI$1-1),Spieltage!$C$3:$G$308,4,FALSE))=FALSE,VLOOKUP(($A8-1)*18+(AI$1-1),Spieltage!$C$3:$G$308,4,FALSE),"")</f>
        <v/>
      </c>
      <c r="AJ8" s="27" t="str">
        <f>IF(ISNA(VLOOKUP(($A8-1)*18+(AI$1-1),Spieltage!$C$3:$G$308,5,FALSE))=FALSE,VLOOKUP(($A8-1)*18+(AI$1-1),Spieltage!$C$3:$G$308,5,FALSE),"")</f>
        <v/>
      </c>
      <c r="AK8" s="28">
        <f>IF(ISNA(VLOOKUP(($A8-1)*18+(AK$1-1),Spieltage!$C$3:$G$308,4,FALSE))=FALSE,VLOOKUP(($A8-1)*18+(AK$1-1),Spieltage!$C$3:$G$308,4,FALSE),"")</f>
        <v>3</v>
      </c>
      <c r="AL8" s="27">
        <f>IF(ISNA(VLOOKUP(($A8-1)*18+(AK$1-1),Spieltage!$C$3:$G$308,5,FALSE))=FALSE,VLOOKUP(($A8-1)*18+(AK$1-1),Spieltage!$C$3:$G$308,5,FALSE),"")</f>
        <v>3</v>
      </c>
      <c r="AM8">
        <f t="shared" ca="1" si="0"/>
        <v>9</v>
      </c>
      <c r="AN8">
        <f t="shared" ca="1" si="5"/>
        <v>8</v>
      </c>
      <c r="AO8" t="str">
        <v>1.FC Union Berlin</v>
      </c>
      <c r="AP8">
        <f t="shared" ca="1" si="6"/>
        <v>1</v>
      </c>
      <c r="AQ8">
        <f t="shared" ca="1" si="7"/>
        <v>0</v>
      </c>
      <c r="AR8">
        <f t="shared" ca="1" si="8"/>
        <v>1</v>
      </c>
      <c r="AS8">
        <f t="shared" ca="1" si="9"/>
        <v>0</v>
      </c>
      <c r="AT8">
        <f t="shared" ca="1" si="10"/>
        <v>3</v>
      </c>
      <c r="AU8">
        <f t="shared" ca="1" si="11"/>
        <v>3</v>
      </c>
      <c r="AV8">
        <f t="shared" ca="1" si="12"/>
        <v>0</v>
      </c>
      <c r="AW8">
        <f t="shared" ca="1" si="13"/>
        <v>1</v>
      </c>
      <c r="AY8">
        <f t="shared" si="14"/>
        <v>1</v>
      </c>
      <c r="AZ8">
        <f t="shared" si="15"/>
        <v>0</v>
      </c>
      <c r="BA8">
        <f t="shared" si="16"/>
        <v>1</v>
      </c>
      <c r="BB8">
        <f t="shared" si="17"/>
        <v>0</v>
      </c>
      <c r="BC8">
        <f t="shared" si="18"/>
        <v>3</v>
      </c>
      <c r="BD8">
        <f t="shared" si="19"/>
        <v>3</v>
      </c>
      <c r="BE8" s="1">
        <f t="shared" si="20"/>
        <v>0</v>
      </c>
      <c r="BF8" s="1">
        <f t="shared" si="21"/>
        <v>1</v>
      </c>
      <c r="BG8">
        <f t="shared" ca="1" si="2"/>
        <v>0</v>
      </c>
      <c r="BH8">
        <f t="shared" ca="1" si="3"/>
        <v>0</v>
      </c>
      <c r="BI8">
        <f t="shared" ca="1" si="3"/>
        <v>0</v>
      </c>
      <c r="BJ8">
        <f t="shared" ca="1" si="3"/>
        <v>0</v>
      </c>
      <c r="BK8">
        <f t="shared" ca="1" si="3"/>
        <v>0</v>
      </c>
      <c r="BL8">
        <f t="shared" ca="1" si="3"/>
        <v>0</v>
      </c>
      <c r="BM8">
        <f t="shared" ca="1" si="3"/>
        <v>0</v>
      </c>
      <c r="BN8">
        <f t="shared" ca="1" si="3"/>
        <v>0</v>
      </c>
      <c r="BP8">
        <f t="shared" ca="1" si="22"/>
        <v>11000003</v>
      </c>
      <c r="BQ8">
        <f t="shared" ca="1" si="4"/>
        <v>1100000305</v>
      </c>
    </row>
    <row r="9" spans="1:69" ht="19.5" customHeight="1" thickBot="1">
      <c r="A9" s="3">
        <v>6</v>
      </c>
      <c r="B9" s="3" t="str">
        <f>INDEX(Stamm!$A$2:$A$19,A9)</f>
        <v>SC Freiburg</v>
      </c>
      <c r="C9" s="26" t="str">
        <f>IF(ISNA(VLOOKUP(($A9-1)*18+(C$1-1),Spieltage!$C$3:$G$308,4,FALSE))=FALSE,VLOOKUP(($A9-1)*18+(C$1-1),Spieltage!$C$3:$G$308,4,FALSE),"")</f>
        <v/>
      </c>
      <c r="D9" s="27" t="str">
        <f>IF(ISNA(VLOOKUP(($A9-1)*18+(C$1-1),Spieltage!$C$3:$G$308,5,FALSE))=FALSE,VLOOKUP(($A9-1)*18+(C$1-1),Spieltage!$C$3:$G$308,5,FALSE),"")</f>
        <v/>
      </c>
      <c r="E9" s="28">
        <f>IF(ISNA(VLOOKUP(($A9-1)*18+(E$1-1),Spieltage!$C$3:$G$308,4,FALSE))=FALSE,VLOOKUP(($A9-1)*18+(E$1-1),Spieltage!$C$3:$G$308,4,FALSE),"")</f>
        <v>4</v>
      </c>
      <c r="F9" s="27">
        <f>IF(ISNA(VLOOKUP(($A9-1)*18+(E$1-1),Spieltage!$C$3:$G$308,5,FALSE))=FALSE,VLOOKUP(($A9-1)*18+(E$1-1),Spieltage!$C$3:$G$308,5,FALSE),"")</f>
        <v>1</v>
      </c>
      <c r="G9" s="28" t="str">
        <f>IF(ISNA(VLOOKUP(($A9-1)*18+(G$1-1),Spieltage!$C$3:$G$308,4,FALSE))=FALSE,VLOOKUP(($A9-1)*18+(G$1-1),Spieltage!$C$3:$G$308,4,FALSE),"")</f>
        <v/>
      </c>
      <c r="H9" s="27" t="str">
        <f>IF(ISNA(VLOOKUP(($A9-1)*18+(G$1-1),Spieltage!$C$3:$G$308,5,FALSE))=FALSE,VLOOKUP(($A9-1)*18+(G$1-1),Spieltage!$C$3:$G$308,5,FALSE),"")</f>
        <v/>
      </c>
      <c r="I9" s="28" t="str">
        <f>IF(ISNA(VLOOKUP(($A9-1)*18+(I$1-1),Spieltage!$C$3:$G$308,4,FALSE))=FALSE,VLOOKUP(($A9-1)*18+(I$1-1),Spieltage!$C$3:$G$308,4,FALSE),"")</f>
        <v/>
      </c>
      <c r="J9" s="27" t="str">
        <f>IF(ISNA(VLOOKUP(($A9-1)*18+(I$1-1),Spieltage!$C$3:$G$308,5,FALSE))=FALSE,VLOOKUP(($A9-1)*18+(I$1-1),Spieltage!$C$3:$G$308,5,FALSE),"")</f>
        <v/>
      </c>
      <c r="K9" s="28" t="str">
        <f>IF(ISNA(VLOOKUP(($A9-1)*18+(K$1-1),Spieltage!$C$3:$G$308,4,FALSE))=FALSE,VLOOKUP(($A9-1)*18+(K$1-1),Spieltage!$C$3:$G$308,4,FALSE),"")</f>
        <v/>
      </c>
      <c r="L9" s="27" t="str">
        <f>IF(ISNA(VLOOKUP(($A9-1)*18+(K$1-1),Spieltage!$C$3:$G$308,5,FALSE))=FALSE,VLOOKUP(($A9-1)*18+(K$1-1),Spieltage!$C$3:$G$308,5,FALSE),"")</f>
        <v/>
      </c>
      <c r="M9" s="29" t="str">
        <f>IF(ISNA(VLOOKUP(($A9-1)*18+(M$1-1),Spieltage!$C$3:$G$308,4,FALSE))=FALSE,VLOOKUP(($A9-1)*18+(M$1-1),Spieltage!$C$3:$G$308,4,FALSE),"")</f>
        <v/>
      </c>
      <c r="N9" s="30" t="str">
        <f>IF(ISNA(VLOOKUP(($A9-1)*18+(M$1-1),Spieltage!$C$3:$G$308,5,FALSE))=FALSE,VLOOKUP(($A9-1)*18+(M$1-1),Spieltage!$C$3:$G$308,5,FALSE),"")</f>
        <v/>
      </c>
      <c r="O9" s="28" t="str">
        <f>IF(ISNA(VLOOKUP(($A9-1)*18+(O$1-1),Spieltage!$C$3:$G$308,4,FALSE))=FALSE,VLOOKUP(($A9-1)*18+(O$1-1),Spieltage!$C$3:$G$308,4,FALSE),"")</f>
        <v/>
      </c>
      <c r="P9" s="27" t="str">
        <f>IF(ISNA(VLOOKUP(($A9-1)*18+(O$1-1),Spieltage!$C$3:$G$308,5,FALSE))=FALSE,VLOOKUP(($A9-1)*18+(O$1-1),Spieltage!$C$3:$G$308,5,FALSE),"")</f>
        <v/>
      </c>
      <c r="Q9" s="28" t="str">
        <f>IF(ISNA(VLOOKUP(($A9-1)*18+(Q$1-1),Spieltage!$C$3:$G$308,4,FALSE))=FALSE,VLOOKUP(($A9-1)*18+(Q$1-1),Spieltage!$C$3:$G$308,4,FALSE),"")</f>
        <v/>
      </c>
      <c r="R9" s="27" t="str">
        <f>IF(ISNA(VLOOKUP(($A9-1)*18+(Q$1-1),Spieltage!$C$3:$G$308,5,FALSE))=FALSE,VLOOKUP(($A9-1)*18+(Q$1-1),Spieltage!$C$3:$G$308,5,FALSE),"")</f>
        <v/>
      </c>
      <c r="S9" s="28" t="str">
        <f>IF(ISNA(VLOOKUP(($A9-1)*18+(S$1-1),Spieltage!$C$3:$G$308,4,FALSE))=FALSE,VLOOKUP(($A9-1)*18+(S$1-1),Spieltage!$C$3:$G$308,4,FALSE),"")</f>
        <v/>
      </c>
      <c r="T9" s="27" t="str">
        <f>IF(ISNA(VLOOKUP(($A9-1)*18+(S$1-1),Spieltage!$C$3:$G$308,5,FALSE))=FALSE,VLOOKUP(($A9-1)*18+(S$1-1),Spieltage!$C$3:$G$308,5,FALSE),"")</f>
        <v/>
      </c>
      <c r="U9" s="28" t="str">
        <f>IF(ISNA(VLOOKUP(($A9-1)*18+(U$1-1),Spieltage!$C$3:$G$308,4,FALSE))=FALSE,VLOOKUP(($A9-1)*18+(U$1-1),Spieltage!$C$3:$G$308,4,FALSE),"")</f>
        <v/>
      </c>
      <c r="V9" s="27" t="str">
        <f>IF(ISNA(VLOOKUP(($A9-1)*18+(U$1-1),Spieltage!$C$3:$G$308,5,FALSE))=FALSE,VLOOKUP(($A9-1)*18+(U$1-1),Spieltage!$C$3:$G$308,5,FALSE),"")</f>
        <v/>
      </c>
      <c r="W9" s="28" t="str">
        <f>IF(ISNA(VLOOKUP(($A9-1)*18+(W$1-1),Spieltage!$C$3:$G$308,4,FALSE))=FALSE,VLOOKUP(($A9-1)*18+(W$1-1),Spieltage!$C$3:$G$308,4,FALSE),"")</f>
        <v/>
      </c>
      <c r="X9" s="27" t="str">
        <f>IF(ISNA(VLOOKUP(($A9-1)*18+(W$1-1),Spieltage!$C$3:$G$308,5,FALSE))=FALSE,VLOOKUP(($A9-1)*18+(W$1-1),Spieltage!$C$3:$G$308,5,FALSE),"")</f>
        <v/>
      </c>
      <c r="Y9" s="28" t="str">
        <f>IF(ISNA(VLOOKUP(($A9-1)*18+(Y$1-1),Spieltage!$C$3:$G$308,4,FALSE))=FALSE,VLOOKUP(($A9-1)*18+(Y$1-1),Spieltage!$C$3:$G$308,4,FALSE),"")</f>
        <v/>
      </c>
      <c r="Z9" s="27" t="str">
        <f>IF(ISNA(VLOOKUP(($A9-1)*18+(Y$1-1),Spieltage!$C$3:$G$308,5,FALSE))=FALSE,VLOOKUP(($A9-1)*18+(Y$1-1),Spieltage!$C$3:$G$308,5,FALSE),"")</f>
        <v/>
      </c>
      <c r="AA9" s="28" t="str">
        <f>IF(ISNA(VLOOKUP(($A9-1)*18+(AA$1-1),Spieltage!$C$3:$G$308,4,FALSE))=FALSE,VLOOKUP(($A9-1)*18+(AA$1-1),Spieltage!$C$3:$G$308,4,FALSE),"")</f>
        <v/>
      </c>
      <c r="AB9" s="27" t="str">
        <f>IF(ISNA(VLOOKUP(($A9-1)*18+(AA$1-1),Spieltage!$C$3:$G$308,5,FALSE))=FALSE,VLOOKUP(($A9-1)*18+(AA$1-1),Spieltage!$C$3:$G$308,5,FALSE),"")</f>
        <v/>
      </c>
      <c r="AC9" s="28" t="str">
        <f>IF(ISNA(VLOOKUP(($A9-1)*18+(AC$1-1),Spieltage!$C$3:$G$308,4,FALSE))=FALSE,VLOOKUP(($A9-1)*18+(AC$1-1),Spieltage!$C$3:$G$308,4,FALSE),"")</f>
        <v/>
      </c>
      <c r="AD9" s="27" t="str">
        <f>IF(ISNA(VLOOKUP(($A9-1)*18+(AC$1-1),Spieltage!$C$3:$G$308,5,FALSE))=FALSE,VLOOKUP(($A9-1)*18+(AC$1-1),Spieltage!$C$3:$G$308,5,FALSE),"")</f>
        <v/>
      </c>
      <c r="AE9" s="28" t="str">
        <f>IF(ISNA(VLOOKUP(($A9-1)*18+(AE$1-1),Spieltage!$C$3:$G$308,4,FALSE))=FALSE,VLOOKUP(($A9-1)*18+(AE$1-1),Spieltage!$C$3:$G$308,4,FALSE),"")</f>
        <v/>
      </c>
      <c r="AF9" s="27" t="str">
        <f>IF(ISNA(VLOOKUP(($A9-1)*18+(AE$1-1),Spieltage!$C$3:$G$308,5,FALSE))=FALSE,VLOOKUP(($A9-1)*18+(AE$1-1),Spieltage!$C$3:$G$308,5,FALSE),"")</f>
        <v/>
      </c>
      <c r="AG9" s="28" t="str">
        <f>IF(ISNA(VLOOKUP(($A9-1)*18+(AG$1-1),Spieltage!$C$3:$G$308,4,FALSE))=FALSE,VLOOKUP(($A9-1)*18+(AG$1-1),Spieltage!$C$3:$G$308,4,FALSE),"")</f>
        <v/>
      </c>
      <c r="AH9" s="27" t="str">
        <f>IF(ISNA(VLOOKUP(($A9-1)*18+(AG$1-1),Spieltage!$C$3:$G$308,5,FALSE))=FALSE,VLOOKUP(($A9-1)*18+(AG$1-1),Spieltage!$C$3:$G$308,5,FALSE),"")</f>
        <v/>
      </c>
      <c r="AI9" s="28" t="str">
        <f>IF(ISNA(VLOOKUP(($A9-1)*18+(AI$1-1),Spieltage!$C$3:$G$308,4,FALSE))=FALSE,VLOOKUP(($A9-1)*18+(AI$1-1),Spieltage!$C$3:$G$308,4,FALSE),"")</f>
        <v/>
      </c>
      <c r="AJ9" s="27" t="str">
        <f>IF(ISNA(VLOOKUP(($A9-1)*18+(AI$1-1),Spieltage!$C$3:$G$308,5,FALSE))=FALSE,VLOOKUP(($A9-1)*18+(AI$1-1),Spieltage!$C$3:$G$308,5,FALSE),"")</f>
        <v/>
      </c>
      <c r="AK9" s="28" t="str">
        <f>IF(ISNA(VLOOKUP(($A9-1)*18+(AK$1-1),Spieltage!$C$3:$G$308,4,FALSE))=FALSE,VLOOKUP(($A9-1)*18+(AK$1-1),Spieltage!$C$3:$G$308,4,FALSE),"")</f>
        <v/>
      </c>
      <c r="AL9" s="27" t="str">
        <f>IF(ISNA(VLOOKUP(($A9-1)*18+(AK$1-1),Spieltage!$C$3:$G$308,5,FALSE))=FALSE,VLOOKUP(($A9-1)*18+(AK$1-1),Spieltage!$C$3:$G$308,5,FALSE),"")</f>
        <v/>
      </c>
      <c r="AM9">
        <f t="shared" ca="1" si="0"/>
        <v>2</v>
      </c>
      <c r="AN9">
        <f t="shared" ca="1" si="5"/>
        <v>2</v>
      </c>
      <c r="AO9" t="str">
        <v>SC Freiburg</v>
      </c>
      <c r="AP9">
        <f t="shared" ca="1" si="6"/>
        <v>1</v>
      </c>
      <c r="AQ9">
        <f t="shared" ca="1" si="7"/>
        <v>1</v>
      </c>
      <c r="AR9">
        <f t="shared" ca="1" si="8"/>
        <v>0</v>
      </c>
      <c r="AS9">
        <f t="shared" ca="1" si="9"/>
        <v>0</v>
      </c>
      <c r="AT9">
        <f t="shared" ca="1" si="10"/>
        <v>4</v>
      </c>
      <c r="AU9">
        <f t="shared" ca="1" si="11"/>
        <v>1</v>
      </c>
      <c r="AV9">
        <f t="shared" ca="1" si="12"/>
        <v>3</v>
      </c>
      <c r="AW9">
        <f t="shared" ca="1" si="13"/>
        <v>3</v>
      </c>
      <c r="AY9">
        <f t="shared" si="14"/>
        <v>1</v>
      </c>
      <c r="AZ9">
        <f t="shared" si="15"/>
        <v>1</v>
      </c>
      <c r="BA9">
        <f t="shared" si="16"/>
        <v>0</v>
      </c>
      <c r="BB9">
        <f t="shared" si="17"/>
        <v>0</v>
      </c>
      <c r="BC9">
        <f t="shared" si="18"/>
        <v>4</v>
      </c>
      <c r="BD9">
        <f t="shared" si="19"/>
        <v>1</v>
      </c>
      <c r="BE9" s="1">
        <f t="shared" si="20"/>
        <v>3</v>
      </c>
      <c r="BF9" s="1">
        <f t="shared" si="21"/>
        <v>3</v>
      </c>
      <c r="BG9">
        <f t="shared" ca="1" si="2"/>
        <v>0</v>
      </c>
      <c r="BH9">
        <f t="shared" ca="1" si="3"/>
        <v>0</v>
      </c>
      <c r="BI9">
        <f t="shared" ca="1" si="3"/>
        <v>0</v>
      </c>
      <c r="BJ9">
        <f t="shared" ca="1" si="3"/>
        <v>0</v>
      </c>
      <c r="BK9">
        <f t="shared" ca="1" si="3"/>
        <v>0</v>
      </c>
      <c r="BL9">
        <f t="shared" ca="1" si="3"/>
        <v>0</v>
      </c>
      <c r="BM9">
        <f t="shared" ca="1" si="3"/>
        <v>0</v>
      </c>
      <c r="BN9">
        <f t="shared" ca="1" si="3"/>
        <v>0</v>
      </c>
      <c r="BP9">
        <f t="shared" ca="1" si="22"/>
        <v>31003004</v>
      </c>
      <c r="BQ9">
        <f t="shared" ca="1" si="4"/>
        <v>3100300406</v>
      </c>
    </row>
    <row r="10" spans="1:69" ht="19.5" customHeight="1" thickBot="1">
      <c r="A10" s="3">
        <v>7</v>
      </c>
      <c r="B10" s="3" t="str">
        <f>INDEX(Stamm!$A$2:$A$19,A10)</f>
        <v>1.FC Köln</v>
      </c>
      <c r="C10" s="26" t="str">
        <f>IF(ISNA(VLOOKUP(($A10-1)*18+(C$1-1),Spieltage!$C$3:$G$308,4,FALSE))=FALSE,VLOOKUP(($A10-1)*18+(C$1-1),Spieltage!$C$3:$G$308,4,FALSE),"")</f>
        <v/>
      </c>
      <c r="D10" s="27" t="str">
        <f>IF(ISNA(VLOOKUP(($A10-1)*18+(C$1-1),Spieltage!$C$3:$G$308,5,FALSE))=FALSE,VLOOKUP(($A10-1)*18+(C$1-1),Spieltage!$C$3:$G$308,5,FALSE),"")</f>
        <v/>
      </c>
      <c r="E10" s="28" t="str">
        <f>IF(ISNA(VLOOKUP(($A10-1)*18+(E$1-1),Spieltage!$C$3:$G$308,4,FALSE))=FALSE,VLOOKUP(($A10-1)*18+(E$1-1),Spieltage!$C$3:$G$308,4,FALSE),"")</f>
        <v/>
      </c>
      <c r="F10" s="27" t="str">
        <f>IF(ISNA(VLOOKUP(($A10-1)*18+(E$1-1),Spieltage!$C$3:$G$308,5,FALSE))=FALSE,VLOOKUP(($A10-1)*18+(E$1-1),Spieltage!$C$3:$G$308,5,FALSE),"")</f>
        <v/>
      </c>
      <c r="G10" s="28" t="str">
        <f>IF(ISNA(VLOOKUP(($A10-1)*18+(G$1-1),Spieltage!$C$3:$G$308,4,FALSE))=FALSE,VLOOKUP(($A10-1)*18+(G$1-1),Spieltage!$C$3:$G$308,4,FALSE),"")</f>
        <v/>
      </c>
      <c r="H10" s="27" t="str">
        <f>IF(ISNA(VLOOKUP(($A10-1)*18+(G$1-1),Spieltage!$C$3:$G$308,5,FALSE))=FALSE,VLOOKUP(($A10-1)*18+(G$1-1),Spieltage!$C$3:$G$308,5,FALSE),"")</f>
        <v/>
      </c>
      <c r="I10" s="28" t="str">
        <f>IF(ISNA(VLOOKUP(($A10-1)*18+(I$1-1),Spieltage!$C$3:$G$308,4,FALSE))=FALSE,VLOOKUP(($A10-1)*18+(I$1-1),Spieltage!$C$3:$G$308,4,FALSE),"")</f>
        <v/>
      </c>
      <c r="J10" s="27" t="str">
        <f>IF(ISNA(VLOOKUP(($A10-1)*18+(I$1-1),Spieltage!$C$3:$G$308,5,FALSE))=FALSE,VLOOKUP(($A10-1)*18+(I$1-1),Spieltage!$C$3:$G$308,5,FALSE),"")</f>
        <v/>
      </c>
      <c r="K10" s="28" t="str">
        <f>IF(ISNA(VLOOKUP(($A10-1)*18+(K$1-1),Spieltage!$C$3:$G$308,4,FALSE))=FALSE,VLOOKUP(($A10-1)*18+(K$1-1),Spieltage!$C$3:$G$308,4,FALSE),"")</f>
        <v/>
      </c>
      <c r="L10" s="27" t="str">
        <f>IF(ISNA(VLOOKUP(($A10-1)*18+(K$1-1),Spieltage!$C$3:$G$308,5,FALSE))=FALSE,VLOOKUP(($A10-1)*18+(K$1-1),Spieltage!$C$3:$G$308,5,FALSE),"")</f>
        <v/>
      </c>
      <c r="M10" s="28" t="str">
        <f>IF(ISNA(VLOOKUP(($A10-1)*18+(M$1-1),Spieltage!$C$3:$G$308,4,FALSE))=FALSE,VLOOKUP(($A10-1)*18+(M$1-1),Spieltage!$C$3:$G$308,4,FALSE),"")</f>
        <v/>
      </c>
      <c r="N10" s="27" t="str">
        <f>IF(ISNA(VLOOKUP(($A10-1)*18+(M$1-1),Spieltage!$C$3:$G$308,5,FALSE))=FALSE,VLOOKUP(($A10-1)*18+(M$1-1),Spieltage!$C$3:$G$308,5,FALSE),"")</f>
        <v/>
      </c>
      <c r="O10" s="29" t="str">
        <f>IF(ISNA(VLOOKUP(($A10-1)*18+(O$1-1),Spieltage!$C$3:$G$308,4,FALSE))=FALSE,VLOOKUP(($A10-1)*18+(O$1-1),Spieltage!$C$3:$G$308,4,FALSE),"")</f>
        <v/>
      </c>
      <c r="P10" s="30" t="str">
        <f>IF(ISNA(VLOOKUP(($A10-1)*18+(O$1-1),Spieltage!$C$3:$G$308,5,FALSE))=FALSE,VLOOKUP(($A10-1)*18+(O$1-1),Spieltage!$C$3:$G$308,5,FALSE),"")</f>
        <v/>
      </c>
      <c r="Q10" s="28" t="str">
        <f>IF(ISNA(VLOOKUP(($A10-1)*18+(Q$1-1),Spieltage!$C$3:$G$308,4,FALSE))=FALSE,VLOOKUP(($A10-1)*18+(Q$1-1),Spieltage!$C$3:$G$308,4,FALSE),"")</f>
        <v/>
      </c>
      <c r="R10" s="27" t="str">
        <f>IF(ISNA(VLOOKUP(($A10-1)*18+(Q$1-1),Spieltage!$C$3:$G$308,5,FALSE))=FALSE,VLOOKUP(($A10-1)*18+(Q$1-1),Spieltage!$C$3:$G$308,5,FALSE),"")</f>
        <v/>
      </c>
      <c r="S10" s="28" t="str">
        <f>IF(ISNA(VLOOKUP(($A10-1)*18+(S$1-1),Spieltage!$C$3:$G$308,4,FALSE))=FALSE,VLOOKUP(($A10-1)*18+(S$1-1),Spieltage!$C$3:$G$308,4,FALSE),"")</f>
        <v/>
      </c>
      <c r="T10" s="27" t="str">
        <f>IF(ISNA(VLOOKUP(($A10-1)*18+(S$1-1),Spieltage!$C$3:$G$308,5,FALSE))=FALSE,VLOOKUP(($A10-1)*18+(S$1-1),Spieltage!$C$3:$G$308,5,FALSE),"")</f>
        <v/>
      </c>
      <c r="U10" s="28" t="str">
        <f>IF(ISNA(VLOOKUP(($A10-1)*18+(U$1-1),Spieltage!$C$3:$G$308,4,FALSE))=FALSE,VLOOKUP(($A10-1)*18+(U$1-1),Spieltage!$C$3:$G$308,4,FALSE),"")</f>
        <v/>
      </c>
      <c r="V10" s="27" t="str">
        <f>IF(ISNA(VLOOKUP(($A10-1)*18+(U$1-1),Spieltage!$C$3:$G$308,5,FALSE))=FALSE,VLOOKUP(($A10-1)*18+(U$1-1),Spieltage!$C$3:$G$308,5,FALSE),"")</f>
        <v/>
      </c>
      <c r="W10" s="28" t="str">
        <f>IF(ISNA(VLOOKUP(($A10-1)*18+(W$1-1),Spieltage!$C$3:$G$308,4,FALSE))=FALSE,VLOOKUP(($A10-1)*18+(W$1-1),Spieltage!$C$3:$G$308,4,FALSE),"")</f>
        <v/>
      </c>
      <c r="X10" s="27" t="str">
        <f>IF(ISNA(VLOOKUP(($A10-1)*18+(W$1-1),Spieltage!$C$3:$G$308,5,FALSE))=FALSE,VLOOKUP(($A10-1)*18+(W$1-1),Spieltage!$C$3:$G$308,5,FALSE),"")</f>
        <v/>
      </c>
      <c r="Y10" s="28" t="str">
        <f>IF(ISNA(VLOOKUP(($A10-1)*18+(Y$1-1),Spieltage!$C$3:$G$308,4,FALSE))=FALSE,VLOOKUP(($A10-1)*18+(Y$1-1),Spieltage!$C$3:$G$308,4,FALSE),"")</f>
        <v/>
      </c>
      <c r="Z10" s="27" t="str">
        <f>IF(ISNA(VLOOKUP(($A10-1)*18+(Y$1-1),Spieltage!$C$3:$G$308,5,FALSE))=FALSE,VLOOKUP(($A10-1)*18+(Y$1-1),Spieltage!$C$3:$G$308,5,FALSE),"")</f>
        <v/>
      </c>
      <c r="AA10" s="28" t="str">
        <f>IF(ISNA(VLOOKUP(($A10-1)*18+(AA$1-1),Spieltage!$C$3:$G$308,4,FALSE))=FALSE,VLOOKUP(($A10-1)*18+(AA$1-1),Spieltage!$C$3:$G$308,4,FALSE),"")</f>
        <v/>
      </c>
      <c r="AB10" s="27" t="str">
        <f>IF(ISNA(VLOOKUP(($A10-1)*18+(AA$1-1),Spieltage!$C$3:$G$308,5,FALSE))=FALSE,VLOOKUP(($A10-1)*18+(AA$1-1),Spieltage!$C$3:$G$308,5,FALSE),"")</f>
        <v/>
      </c>
      <c r="AC10" s="28">
        <f>IF(ISNA(VLOOKUP(($A10-1)*18+(AC$1-1),Spieltage!$C$3:$G$308,4,FALSE))=FALSE,VLOOKUP(($A10-1)*18+(AC$1-1),Spieltage!$C$3:$G$308,4,FALSE),"")</f>
        <v>3</v>
      </c>
      <c r="AD10" s="27">
        <f>IF(ISNA(VLOOKUP(($A10-1)*18+(AC$1-1),Spieltage!$C$3:$G$308,5,FALSE))=FALSE,VLOOKUP(($A10-1)*18+(AC$1-1),Spieltage!$C$3:$G$308,5,FALSE),"")</f>
        <v>2</v>
      </c>
      <c r="AE10" s="28" t="str">
        <f>IF(ISNA(VLOOKUP(($A10-1)*18+(AE$1-1),Spieltage!$C$3:$G$308,4,FALSE))=FALSE,VLOOKUP(($A10-1)*18+(AE$1-1),Spieltage!$C$3:$G$308,4,FALSE),"")</f>
        <v/>
      </c>
      <c r="AF10" s="27" t="str">
        <f>IF(ISNA(VLOOKUP(($A10-1)*18+(AE$1-1),Spieltage!$C$3:$G$308,5,FALSE))=FALSE,VLOOKUP(($A10-1)*18+(AE$1-1),Spieltage!$C$3:$G$308,5,FALSE),"")</f>
        <v/>
      </c>
      <c r="AG10" s="28" t="str">
        <f>IF(ISNA(VLOOKUP(($A10-1)*18+(AG$1-1),Spieltage!$C$3:$G$308,4,FALSE))=FALSE,VLOOKUP(($A10-1)*18+(AG$1-1),Spieltage!$C$3:$G$308,4,FALSE),"")</f>
        <v/>
      </c>
      <c r="AH10" s="27" t="str">
        <f>IF(ISNA(VLOOKUP(($A10-1)*18+(AG$1-1),Spieltage!$C$3:$G$308,5,FALSE))=FALSE,VLOOKUP(($A10-1)*18+(AG$1-1),Spieltage!$C$3:$G$308,5,FALSE),"")</f>
        <v/>
      </c>
      <c r="AI10" s="28" t="str">
        <f>IF(ISNA(VLOOKUP(($A10-1)*18+(AI$1-1),Spieltage!$C$3:$G$308,4,FALSE))=FALSE,VLOOKUP(($A10-1)*18+(AI$1-1),Spieltage!$C$3:$G$308,4,FALSE),"")</f>
        <v/>
      </c>
      <c r="AJ10" s="27" t="str">
        <f>IF(ISNA(VLOOKUP(($A10-1)*18+(AI$1-1),Spieltage!$C$3:$G$308,5,FALSE))=FALSE,VLOOKUP(($A10-1)*18+(AI$1-1),Spieltage!$C$3:$G$308,5,FALSE),"")</f>
        <v/>
      </c>
      <c r="AK10" s="28" t="str">
        <f>IF(ISNA(VLOOKUP(($A10-1)*18+(AK$1-1),Spieltage!$C$3:$G$308,4,FALSE))=FALSE,VLOOKUP(($A10-1)*18+(AK$1-1),Spieltage!$C$3:$G$308,4,FALSE),"")</f>
        <v/>
      </c>
      <c r="AL10" s="27" t="str">
        <f>IF(ISNA(VLOOKUP(($A10-1)*18+(AK$1-1),Spieltage!$C$3:$G$308,5,FALSE))=FALSE,VLOOKUP(($A10-1)*18+(AK$1-1),Spieltage!$C$3:$G$308,5,FALSE),"")</f>
        <v/>
      </c>
      <c r="AM10">
        <f t="shared" ca="1" si="0"/>
        <v>7</v>
      </c>
      <c r="AN10">
        <f t="shared" ca="1" si="5"/>
        <v>6</v>
      </c>
      <c r="AO10" t="str">
        <v>1.FC Köln</v>
      </c>
      <c r="AP10">
        <f t="shared" ca="1" si="6"/>
        <v>1</v>
      </c>
      <c r="AQ10">
        <f t="shared" ca="1" si="7"/>
        <v>1</v>
      </c>
      <c r="AR10">
        <f t="shared" ca="1" si="8"/>
        <v>0</v>
      </c>
      <c r="AS10">
        <f t="shared" ca="1" si="9"/>
        <v>0</v>
      </c>
      <c r="AT10">
        <f t="shared" ca="1" si="10"/>
        <v>3</v>
      </c>
      <c r="AU10">
        <f t="shared" ca="1" si="11"/>
        <v>2</v>
      </c>
      <c r="AV10">
        <f t="shared" ca="1" si="12"/>
        <v>1</v>
      </c>
      <c r="AW10">
        <f t="shared" ca="1" si="13"/>
        <v>3</v>
      </c>
      <c r="AY10">
        <f t="shared" si="14"/>
        <v>1</v>
      </c>
      <c r="AZ10">
        <f t="shared" si="15"/>
        <v>1</v>
      </c>
      <c r="BA10">
        <f t="shared" si="16"/>
        <v>0</v>
      </c>
      <c r="BB10">
        <f t="shared" si="17"/>
        <v>0</v>
      </c>
      <c r="BC10">
        <f t="shared" si="18"/>
        <v>3</v>
      </c>
      <c r="BD10">
        <f t="shared" si="19"/>
        <v>2</v>
      </c>
      <c r="BE10" s="1">
        <f t="shared" si="20"/>
        <v>1</v>
      </c>
      <c r="BF10" s="1">
        <f t="shared" si="21"/>
        <v>3</v>
      </c>
      <c r="BG10">
        <f t="shared" ca="1" si="2"/>
        <v>0</v>
      </c>
      <c r="BH10">
        <f t="shared" ca="1" si="3"/>
        <v>0</v>
      </c>
      <c r="BI10">
        <f t="shared" ca="1" si="3"/>
        <v>0</v>
      </c>
      <c r="BJ10">
        <f t="shared" ca="1" si="3"/>
        <v>0</v>
      </c>
      <c r="BK10">
        <f t="shared" ca="1" si="3"/>
        <v>0</v>
      </c>
      <c r="BL10">
        <f t="shared" ca="1" si="3"/>
        <v>0</v>
      </c>
      <c r="BM10">
        <f t="shared" ca="1" si="3"/>
        <v>0</v>
      </c>
      <c r="BN10">
        <f t="shared" ca="1" si="3"/>
        <v>0</v>
      </c>
      <c r="BP10">
        <f t="shared" ca="1" si="22"/>
        <v>31001003</v>
      </c>
      <c r="BQ10">
        <f t="shared" ca="1" si="4"/>
        <v>3100100307</v>
      </c>
    </row>
    <row r="11" spans="1:69" ht="19.5" customHeight="1" thickBot="1">
      <c r="A11" s="3">
        <v>8</v>
      </c>
      <c r="B11" s="3" t="str">
        <f>INDEX(Stamm!$A$2:$A$19,A11)</f>
        <v>SV Elversberg</v>
      </c>
      <c r="C11" s="26" t="str">
        <f>IF(ISNA(VLOOKUP(($A11-1)*18+(C$1-1),Spieltage!$C$3:$G$308,4,FALSE))=FALSE,VLOOKUP(($A11-1)*18+(C$1-1),Spieltage!$C$3:$G$308,4,FALSE),"")</f>
        <v/>
      </c>
      <c r="D11" s="27" t="str">
        <f>IF(ISNA(VLOOKUP(($A11-1)*18+(C$1-1),Spieltage!$C$3:$G$308,5,FALSE))=FALSE,VLOOKUP(($A11-1)*18+(C$1-1),Spieltage!$C$3:$G$308,5,FALSE),"")</f>
        <v/>
      </c>
      <c r="E11" s="28" t="str">
        <f>IF(ISNA(VLOOKUP(($A11-1)*18+(E$1-1),Spieltage!$C$3:$G$308,4,FALSE))=FALSE,VLOOKUP(($A11-1)*18+(E$1-1),Spieltage!$C$3:$G$308,4,FALSE),"")</f>
        <v/>
      </c>
      <c r="F11" s="27" t="str">
        <f>IF(ISNA(VLOOKUP(($A11-1)*18+(E$1-1),Spieltage!$C$3:$G$308,5,FALSE))=FALSE,VLOOKUP(($A11-1)*18+(E$1-1),Spieltage!$C$3:$G$308,5,FALSE),"")</f>
        <v/>
      </c>
      <c r="G11" s="28" t="str">
        <f>IF(ISNA(VLOOKUP(($A11-1)*18+(G$1-1),Spieltage!$C$3:$G$308,4,FALSE))=FALSE,VLOOKUP(($A11-1)*18+(G$1-1),Spieltage!$C$3:$G$308,4,FALSE),"")</f>
        <v/>
      </c>
      <c r="H11" s="27" t="str">
        <f>IF(ISNA(VLOOKUP(($A11-1)*18+(G$1-1),Spieltage!$C$3:$G$308,5,FALSE))=FALSE,VLOOKUP(($A11-1)*18+(G$1-1),Spieltage!$C$3:$G$308,5,FALSE),"")</f>
        <v/>
      </c>
      <c r="I11" s="28" t="str">
        <f>IF(ISNA(VLOOKUP(($A11-1)*18+(I$1-1),Spieltage!$C$3:$G$308,4,FALSE))=FALSE,VLOOKUP(($A11-1)*18+(I$1-1),Spieltage!$C$3:$G$308,4,FALSE),"")</f>
        <v/>
      </c>
      <c r="J11" s="27" t="str">
        <f>IF(ISNA(VLOOKUP(($A11-1)*18+(I$1-1),Spieltage!$C$3:$G$308,5,FALSE))=FALSE,VLOOKUP(($A11-1)*18+(I$1-1),Spieltage!$C$3:$G$308,5,FALSE),"")</f>
        <v/>
      </c>
      <c r="K11" s="28" t="str">
        <f>IF(ISNA(VLOOKUP(($A11-1)*18+(K$1-1),Spieltage!$C$3:$G$308,4,FALSE))=FALSE,VLOOKUP(($A11-1)*18+(K$1-1),Spieltage!$C$3:$G$308,4,FALSE),"")</f>
        <v/>
      </c>
      <c r="L11" s="27" t="str">
        <f>IF(ISNA(VLOOKUP(($A11-1)*18+(K$1-1),Spieltage!$C$3:$G$308,5,FALSE))=FALSE,VLOOKUP(($A11-1)*18+(K$1-1),Spieltage!$C$3:$G$308,5,FALSE),"")</f>
        <v/>
      </c>
      <c r="M11" s="28" t="str">
        <f>IF(ISNA(VLOOKUP(($A11-1)*18+(M$1-1),Spieltage!$C$3:$G$308,4,FALSE))=FALSE,VLOOKUP(($A11-1)*18+(M$1-1),Spieltage!$C$3:$G$308,4,FALSE),"")</f>
        <v/>
      </c>
      <c r="N11" s="27" t="str">
        <f>IF(ISNA(VLOOKUP(($A11-1)*18+(M$1-1),Spieltage!$C$3:$G$308,5,FALSE))=FALSE,VLOOKUP(($A11-1)*18+(M$1-1),Spieltage!$C$3:$G$308,5,FALSE),"")</f>
        <v/>
      </c>
      <c r="O11" s="28" t="str">
        <f>IF(ISNA(VLOOKUP(($A11-1)*18+(O$1-1),Spieltage!$C$3:$G$308,4,FALSE))=FALSE,VLOOKUP(($A11-1)*18+(O$1-1),Spieltage!$C$3:$G$308,4,FALSE),"")</f>
        <v/>
      </c>
      <c r="P11" s="27" t="str">
        <f>IF(ISNA(VLOOKUP(($A11-1)*18+(O$1-1),Spieltage!$C$3:$G$308,5,FALSE))=FALSE,VLOOKUP(($A11-1)*18+(O$1-1),Spieltage!$C$3:$G$308,5,FALSE),"")</f>
        <v/>
      </c>
      <c r="Q11" s="29" t="str">
        <f>IF(ISNA(VLOOKUP(($A11-1)*18+(Q$1-1),Spieltage!$C$3:$G$308,4,FALSE))=FALSE,VLOOKUP(($A11-1)*18+(Q$1-1),Spieltage!$C$3:$G$308,4,FALSE),"")</f>
        <v/>
      </c>
      <c r="R11" s="30" t="str">
        <f>IF(ISNA(VLOOKUP(($A11-1)*18+(Q$1-1),Spieltage!$C$3:$G$308,5,FALSE))=FALSE,VLOOKUP(($A11-1)*18+(Q$1-1),Spieltage!$C$3:$G$308,5,FALSE),"")</f>
        <v/>
      </c>
      <c r="S11" s="28" t="str">
        <f>IF(ISNA(VLOOKUP(($A11-1)*18+(S$1-1),Spieltage!$C$3:$G$308,4,FALSE))=FALSE,VLOOKUP(($A11-1)*18+(S$1-1),Spieltage!$C$3:$G$308,4,FALSE),"")</f>
        <v/>
      </c>
      <c r="T11" s="27" t="str">
        <f>IF(ISNA(VLOOKUP(($A11-1)*18+(S$1-1),Spieltage!$C$3:$G$308,5,FALSE))=FALSE,VLOOKUP(($A11-1)*18+(S$1-1),Spieltage!$C$3:$G$308,5,FALSE),"")</f>
        <v/>
      </c>
      <c r="U11" s="28" t="str">
        <f>IF(ISNA(VLOOKUP(($A11-1)*18+(U$1-1),Spieltage!$C$3:$G$308,4,FALSE))=FALSE,VLOOKUP(($A11-1)*18+(U$1-1),Spieltage!$C$3:$G$308,4,FALSE),"")</f>
        <v/>
      </c>
      <c r="V11" s="27" t="str">
        <f>IF(ISNA(VLOOKUP(($A11-1)*18+(U$1-1),Spieltage!$C$3:$G$308,5,FALSE))=FALSE,VLOOKUP(($A11-1)*18+(U$1-1),Spieltage!$C$3:$G$308,5,FALSE),"")</f>
        <v/>
      </c>
      <c r="W11" s="28">
        <f>IF(ISNA(VLOOKUP(($A11-1)*18+(W$1-1),Spieltage!$C$3:$G$308,4,FALSE))=FALSE,VLOOKUP(($A11-1)*18+(W$1-1),Spieltage!$C$3:$G$308,4,FALSE),"")</f>
        <v>3</v>
      </c>
      <c r="X11" s="27">
        <f>IF(ISNA(VLOOKUP(($A11-1)*18+(W$1-1),Spieltage!$C$3:$G$308,5,FALSE))=FALSE,VLOOKUP(($A11-1)*18+(W$1-1),Spieltage!$C$3:$G$308,5,FALSE),"")</f>
        <v>2</v>
      </c>
      <c r="Y11" s="28" t="str">
        <f>IF(ISNA(VLOOKUP(($A11-1)*18+(Y$1-1),Spieltage!$C$3:$G$308,4,FALSE))=FALSE,VLOOKUP(($A11-1)*18+(Y$1-1),Spieltage!$C$3:$G$308,4,FALSE),"")</f>
        <v/>
      </c>
      <c r="Z11" s="27" t="str">
        <f>IF(ISNA(VLOOKUP(($A11-1)*18+(Y$1-1),Spieltage!$C$3:$G$308,5,FALSE))=FALSE,VLOOKUP(($A11-1)*18+(Y$1-1),Spieltage!$C$3:$G$308,5,FALSE),"")</f>
        <v/>
      </c>
      <c r="AA11" s="28" t="str">
        <f>IF(ISNA(VLOOKUP(($A11-1)*18+(AA$1-1),Spieltage!$C$3:$G$308,4,FALSE))=FALSE,VLOOKUP(($A11-1)*18+(AA$1-1),Spieltage!$C$3:$G$308,4,FALSE),"")</f>
        <v/>
      </c>
      <c r="AB11" s="27" t="str">
        <f>IF(ISNA(VLOOKUP(($A11-1)*18+(AA$1-1),Spieltage!$C$3:$G$308,5,FALSE))=FALSE,VLOOKUP(($A11-1)*18+(AA$1-1),Spieltage!$C$3:$G$308,5,FALSE),"")</f>
        <v/>
      </c>
      <c r="AC11" s="28" t="str">
        <f>IF(ISNA(VLOOKUP(($A11-1)*18+(AC$1-1),Spieltage!$C$3:$G$308,4,FALSE))=FALSE,VLOOKUP(($A11-1)*18+(AC$1-1),Spieltage!$C$3:$G$308,4,FALSE),"")</f>
        <v/>
      </c>
      <c r="AD11" s="27" t="str">
        <f>IF(ISNA(VLOOKUP(($A11-1)*18+(AC$1-1),Spieltage!$C$3:$G$308,5,FALSE))=FALSE,VLOOKUP(($A11-1)*18+(AC$1-1),Spieltage!$C$3:$G$308,5,FALSE),"")</f>
        <v/>
      </c>
      <c r="AE11" s="28" t="str">
        <f>IF(ISNA(VLOOKUP(($A11-1)*18+(AE$1-1),Spieltage!$C$3:$G$308,4,FALSE))=FALSE,VLOOKUP(($A11-1)*18+(AE$1-1),Spieltage!$C$3:$G$308,4,FALSE),"")</f>
        <v/>
      </c>
      <c r="AF11" s="27" t="str">
        <f>IF(ISNA(VLOOKUP(($A11-1)*18+(AE$1-1),Spieltage!$C$3:$G$308,5,FALSE))=FALSE,VLOOKUP(($A11-1)*18+(AE$1-1),Spieltage!$C$3:$G$308,5,FALSE),"")</f>
        <v/>
      </c>
      <c r="AG11" s="28" t="str">
        <f>IF(ISNA(VLOOKUP(($A11-1)*18+(AG$1-1),Spieltage!$C$3:$G$308,4,FALSE))=FALSE,VLOOKUP(($A11-1)*18+(AG$1-1),Spieltage!$C$3:$G$308,4,FALSE),"")</f>
        <v/>
      </c>
      <c r="AH11" s="27" t="str">
        <f>IF(ISNA(VLOOKUP(($A11-1)*18+(AG$1-1),Spieltage!$C$3:$G$308,5,FALSE))=FALSE,VLOOKUP(($A11-1)*18+(AG$1-1),Spieltage!$C$3:$G$308,5,FALSE),"")</f>
        <v/>
      </c>
      <c r="AI11" s="28" t="str">
        <f>IF(ISNA(VLOOKUP(($A11-1)*18+(AI$1-1),Spieltage!$C$3:$G$308,4,FALSE))=FALSE,VLOOKUP(($A11-1)*18+(AI$1-1),Spieltage!$C$3:$G$308,4,FALSE),"")</f>
        <v/>
      </c>
      <c r="AJ11" s="27" t="str">
        <f>IF(ISNA(VLOOKUP(($A11-1)*18+(AI$1-1),Spieltage!$C$3:$G$308,5,FALSE))=FALSE,VLOOKUP(($A11-1)*18+(AI$1-1),Spieltage!$C$3:$G$308,5,FALSE),"")</f>
        <v/>
      </c>
      <c r="AK11" s="28" t="str">
        <f>IF(ISNA(VLOOKUP(($A11-1)*18+(AK$1-1),Spieltage!$C$3:$G$308,4,FALSE))=FALSE,VLOOKUP(($A11-1)*18+(AK$1-1),Spieltage!$C$3:$G$308,4,FALSE),"")</f>
        <v/>
      </c>
      <c r="AL11" s="27" t="str">
        <f>IF(ISNA(VLOOKUP(($A11-1)*18+(AK$1-1),Spieltage!$C$3:$G$308,5,FALSE))=FALSE,VLOOKUP(($A11-1)*18+(AK$1-1),Spieltage!$C$3:$G$308,5,FALSE),"")</f>
        <v/>
      </c>
      <c r="AM11">
        <f t="shared" ca="1" si="0"/>
        <v>6</v>
      </c>
      <c r="AN11">
        <f t="shared" ca="1" si="5"/>
        <v>6</v>
      </c>
      <c r="AO11" t="str">
        <v>SV Elversberg</v>
      </c>
      <c r="AP11">
        <f t="shared" ca="1" si="6"/>
        <v>1</v>
      </c>
      <c r="AQ11">
        <f t="shared" ca="1" si="7"/>
        <v>1</v>
      </c>
      <c r="AR11">
        <f t="shared" ca="1" si="8"/>
        <v>0</v>
      </c>
      <c r="AS11">
        <f t="shared" ca="1" si="9"/>
        <v>0</v>
      </c>
      <c r="AT11">
        <f t="shared" ca="1" si="10"/>
        <v>3</v>
      </c>
      <c r="AU11">
        <f t="shared" ca="1" si="11"/>
        <v>2</v>
      </c>
      <c r="AV11">
        <f t="shared" ca="1" si="12"/>
        <v>1</v>
      </c>
      <c r="AW11">
        <f t="shared" ca="1" si="13"/>
        <v>3</v>
      </c>
      <c r="AY11">
        <f t="shared" si="14"/>
        <v>1</v>
      </c>
      <c r="AZ11">
        <f t="shared" si="15"/>
        <v>1</v>
      </c>
      <c r="BA11">
        <f t="shared" si="16"/>
        <v>0</v>
      </c>
      <c r="BB11">
        <f t="shared" si="17"/>
        <v>0</v>
      </c>
      <c r="BC11">
        <f t="shared" si="18"/>
        <v>3</v>
      </c>
      <c r="BD11">
        <f t="shared" si="19"/>
        <v>2</v>
      </c>
      <c r="BE11" s="1">
        <f t="shared" si="20"/>
        <v>1</v>
      </c>
      <c r="BF11" s="1">
        <f t="shared" si="21"/>
        <v>3</v>
      </c>
      <c r="BG11">
        <f t="shared" ca="1" si="2"/>
        <v>0</v>
      </c>
      <c r="BH11">
        <f t="shared" ca="1" si="3"/>
        <v>0</v>
      </c>
      <c r="BI11">
        <f t="shared" ca="1" si="3"/>
        <v>0</v>
      </c>
      <c r="BJ11">
        <f t="shared" ca="1" si="3"/>
        <v>0</v>
      </c>
      <c r="BK11">
        <f t="shared" ca="1" si="3"/>
        <v>0</v>
      </c>
      <c r="BL11">
        <f t="shared" ca="1" si="3"/>
        <v>0</v>
      </c>
      <c r="BM11">
        <f t="shared" ca="1" si="3"/>
        <v>0</v>
      </c>
      <c r="BN11">
        <f t="shared" ca="1" si="3"/>
        <v>0</v>
      </c>
      <c r="BP11">
        <f t="shared" ca="1" si="22"/>
        <v>31001003</v>
      </c>
      <c r="BQ11">
        <f t="shared" ca="1" si="4"/>
        <v>3100100308</v>
      </c>
    </row>
    <row r="12" spans="1:69" ht="19.5" customHeight="1" thickBot="1">
      <c r="A12" s="3">
        <v>9</v>
      </c>
      <c r="B12" s="3" t="str">
        <f>INDEX(Stamm!$A$2:$A$19,A12)</f>
        <v>FSV Mainz 05</v>
      </c>
      <c r="C12" s="26" t="str">
        <f>IF(ISNA(VLOOKUP(($A12-1)*18+(C$1-1),Spieltage!$C$3:$G$308,4,FALSE))=FALSE,VLOOKUP(($A12-1)*18+(C$1-1),Spieltage!$C$3:$G$308,4,FALSE),"")</f>
        <v/>
      </c>
      <c r="D12" s="27" t="str">
        <f>IF(ISNA(VLOOKUP(($A12-1)*18+(C$1-1),Spieltage!$C$3:$G$308,5,FALSE))=FALSE,VLOOKUP(($A12-1)*18+(C$1-1),Spieltage!$C$3:$G$308,5,FALSE),"")</f>
        <v/>
      </c>
      <c r="E12" s="28" t="str">
        <f>IF(ISNA(VLOOKUP(($A12-1)*18+(E$1-1),Spieltage!$C$3:$G$308,4,FALSE))=FALSE,VLOOKUP(($A12-1)*18+(E$1-1),Spieltage!$C$3:$G$308,4,FALSE),"")</f>
        <v/>
      </c>
      <c r="F12" s="27" t="str">
        <f>IF(ISNA(VLOOKUP(($A12-1)*18+(E$1-1),Spieltage!$C$3:$G$308,5,FALSE))=FALSE,VLOOKUP(($A12-1)*18+(E$1-1),Spieltage!$C$3:$G$308,5,FALSE),"")</f>
        <v/>
      </c>
      <c r="G12" s="28" t="str">
        <f>IF(ISNA(VLOOKUP(($A12-1)*18+(G$1-1),Spieltage!$C$3:$G$308,4,FALSE))=FALSE,VLOOKUP(($A12-1)*18+(G$1-1),Spieltage!$C$3:$G$308,4,FALSE),"")</f>
        <v/>
      </c>
      <c r="H12" s="27" t="str">
        <f>IF(ISNA(VLOOKUP(($A12-1)*18+(G$1-1),Spieltage!$C$3:$G$308,5,FALSE))=FALSE,VLOOKUP(($A12-1)*18+(G$1-1),Spieltage!$C$3:$G$308,5,FALSE),"")</f>
        <v/>
      </c>
      <c r="I12" s="28" t="str">
        <f>IF(ISNA(VLOOKUP(($A12-1)*18+(I$1-1),Spieltage!$C$3:$G$308,4,FALSE))=FALSE,VLOOKUP(($A12-1)*18+(I$1-1),Spieltage!$C$3:$G$308,4,FALSE),"")</f>
        <v/>
      </c>
      <c r="J12" s="27" t="str">
        <f>IF(ISNA(VLOOKUP(($A12-1)*18+(I$1-1),Spieltage!$C$3:$G$308,5,FALSE))=FALSE,VLOOKUP(($A12-1)*18+(I$1-1),Spieltage!$C$3:$G$308,5,FALSE),"")</f>
        <v/>
      </c>
      <c r="K12" s="28" t="str">
        <f>IF(ISNA(VLOOKUP(($A12-1)*18+(K$1-1),Spieltage!$C$3:$G$308,4,FALSE))=FALSE,VLOOKUP(($A12-1)*18+(K$1-1),Spieltage!$C$3:$G$308,4,FALSE),"")</f>
        <v/>
      </c>
      <c r="L12" s="27" t="str">
        <f>IF(ISNA(VLOOKUP(($A12-1)*18+(K$1-1),Spieltage!$C$3:$G$308,5,FALSE))=FALSE,VLOOKUP(($A12-1)*18+(K$1-1),Spieltage!$C$3:$G$308,5,FALSE),"")</f>
        <v/>
      </c>
      <c r="M12" s="28" t="str">
        <f>IF(ISNA(VLOOKUP(($A12-1)*18+(M$1-1),Spieltage!$C$3:$G$308,4,FALSE))=FALSE,VLOOKUP(($A12-1)*18+(M$1-1),Spieltage!$C$3:$G$308,4,FALSE),"")</f>
        <v/>
      </c>
      <c r="N12" s="27" t="str">
        <f>IF(ISNA(VLOOKUP(($A12-1)*18+(M$1-1),Spieltage!$C$3:$G$308,5,FALSE))=FALSE,VLOOKUP(($A12-1)*18+(M$1-1),Spieltage!$C$3:$G$308,5,FALSE),"")</f>
        <v/>
      </c>
      <c r="O12" s="28" t="str">
        <f>IF(ISNA(VLOOKUP(($A12-1)*18+(O$1-1),Spieltage!$C$3:$G$308,4,FALSE))=FALSE,VLOOKUP(($A12-1)*18+(O$1-1),Spieltage!$C$3:$G$308,4,FALSE),"")</f>
        <v/>
      </c>
      <c r="P12" s="27" t="str">
        <f>IF(ISNA(VLOOKUP(($A12-1)*18+(O$1-1),Spieltage!$C$3:$G$308,5,FALSE))=FALSE,VLOOKUP(($A12-1)*18+(O$1-1),Spieltage!$C$3:$G$308,5,FALSE),"")</f>
        <v/>
      </c>
      <c r="Q12" s="28" t="str">
        <f>IF(ISNA(VLOOKUP(($A12-1)*18+(Q$1-1),Spieltage!$C$3:$G$308,4,FALSE))=FALSE,VLOOKUP(($A12-1)*18+(Q$1-1),Spieltage!$C$3:$G$308,4,FALSE),"")</f>
        <v/>
      </c>
      <c r="R12" s="27" t="str">
        <f>IF(ISNA(VLOOKUP(($A12-1)*18+(Q$1-1),Spieltage!$C$3:$G$308,5,FALSE))=FALSE,VLOOKUP(($A12-1)*18+(Q$1-1),Spieltage!$C$3:$G$308,5,FALSE),"")</f>
        <v/>
      </c>
      <c r="S12" s="29" t="str">
        <f>IF(ISNA(VLOOKUP(($A12-1)*18+(S$1-1),Spieltage!$C$3:$G$308,4,FALSE))=FALSE,VLOOKUP(($A12-1)*18+(S$1-1),Spieltage!$C$3:$G$308,4,FALSE),"")</f>
        <v/>
      </c>
      <c r="T12" s="30" t="str">
        <f>IF(ISNA(VLOOKUP(($A12-1)*18+(S$1-1),Spieltage!$C$3:$G$308,5,FALSE))=FALSE,VLOOKUP(($A12-1)*18+(S$1-1),Spieltage!$C$3:$G$308,5,FALSE),"")</f>
        <v/>
      </c>
      <c r="U12" s="28" t="str">
        <f>IF(ISNA(VLOOKUP(($A12-1)*18+(U$1-1),Spieltage!$C$3:$G$308,4,FALSE))=FALSE,VLOOKUP(($A12-1)*18+(U$1-1),Spieltage!$C$3:$G$308,4,FALSE),"")</f>
        <v/>
      </c>
      <c r="V12" s="27" t="str">
        <f>IF(ISNA(VLOOKUP(($A12-1)*18+(U$1-1),Spieltage!$C$3:$G$308,5,FALSE))=FALSE,VLOOKUP(($A12-1)*18+(U$1-1),Spieltage!$C$3:$G$308,5,FALSE),"")</f>
        <v/>
      </c>
      <c r="W12" s="28" t="str">
        <f>IF(ISNA(VLOOKUP(($A12-1)*18+(W$1-1),Spieltage!$C$3:$G$308,4,FALSE))=FALSE,VLOOKUP(($A12-1)*18+(W$1-1),Spieltage!$C$3:$G$308,4,FALSE),"")</f>
        <v/>
      </c>
      <c r="X12" s="27" t="str">
        <f>IF(ISNA(VLOOKUP(($A12-1)*18+(W$1-1),Spieltage!$C$3:$G$308,5,FALSE))=FALSE,VLOOKUP(($A12-1)*18+(W$1-1),Spieltage!$C$3:$G$308,5,FALSE),"")</f>
        <v/>
      </c>
      <c r="Y12" s="28">
        <f>IF(ISNA(VLOOKUP(($A12-1)*18+(Y$1-1),Spieltage!$C$3:$G$308,4,FALSE))=FALSE,VLOOKUP(($A12-1)*18+(Y$1-1),Spieltage!$C$3:$G$308,4,FALSE),"")</f>
        <v>0</v>
      </c>
      <c r="Z12" s="27">
        <f>IF(ISNA(VLOOKUP(($A12-1)*18+(Y$1-1),Spieltage!$C$3:$G$308,5,FALSE))=FALSE,VLOOKUP(($A12-1)*18+(Y$1-1),Spieltage!$C$3:$G$308,5,FALSE),"")</f>
        <v>0</v>
      </c>
      <c r="AA12" s="28" t="str">
        <f>IF(ISNA(VLOOKUP(($A12-1)*18+(AA$1-1),Spieltage!$C$3:$G$308,4,FALSE))=FALSE,VLOOKUP(($A12-1)*18+(AA$1-1),Spieltage!$C$3:$G$308,4,FALSE),"")</f>
        <v/>
      </c>
      <c r="AB12" s="27" t="str">
        <f>IF(ISNA(VLOOKUP(($A12-1)*18+(AA$1-1),Spieltage!$C$3:$G$308,5,FALSE))=FALSE,VLOOKUP(($A12-1)*18+(AA$1-1),Spieltage!$C$3:$G$308,5,FALSE),"")</f>
        <v/>
      </c>
      <c r="AC12" s="28" t="str">
        <f>IF(ISNA(VLOOKUP(($A12-1)*18+(AC$1-1),Spieltage!$C$3:$G$308,4,FALSE))=FALSE,VLOOKUP(($A12-1)*18+(AC$1-1),Spieltage!$C$3:$G$308,4,FALSE),"")</f>
        <v/>
      </c>
      <c r="AD12" s="27" t="str">
        <f>IF(ISNA(VLOOKUP(($A12-1)*18+(AC$1-1),Spieltage!$C$3:$G$308,5,FALSE))=FALSE,VLOOKUP(($A12-1)*18+(AC$1-1),Spieltage!$C$3:$G$308,5,FALSE),"")</f>
        <v/>
      </c>
      <c r="AE12" s="28" t="str">
        <f>IF(ISNA(VLOOKUP(($A12-1)*18+(AE$1-1),Spieltage!$C$3:$G$308,4,FALSE))=FALSE,VLOOKUP(($A12-1)*18+(AE$1-1),Spieltage!$C$3:$G$308,4,FALSE),"")</f>
        <v/>
      </c>
      <c r="AF12" s="27" t="str">
        <f>IF(ISNA(VLOOKUP(($A12-1)*18+(AE$1-1),Spieltage!$C$3:$G$308,5,FALSE))=FALSE,VLOOKUP(($A12-1)*18+(AE$1-1),Spieltage!$C$3:$G$308,5,FALSE),"")</f>
        <v/>
      </c>
      <c r="AG12" s="28" t="str">
        <f>IF(ISNA(VLOOKUP(($A12-1)*18+(AG$1-1),Spieltage!$C$3:$G$308,4,FALSE))=FALSE,VLOOKUP(($A12-1)*18+(AG$1-1),Spieltage!$C$3:$G$308,4,FALSE),"")</f>
        <v/>
      </c>
      <c r="AH12" s="27" t="str">
        <f>IF(ISNA(VLOOKUP(($A12-1)*18+(AG$1-1),Spieltage!$C$3:$G$308,5,FALSE))=FALSE,VLOOKUP(($A12-1)*18+(AG$1-1),Spieltage!$C$3:$G$308,5,FALSE),"")</f>
        <v/>
      </c>
      <c r="AI12" s="28" t="str">
        <f>IF(ISNA(VLOOKUP(($A12-1)*18+(AI$1-1),Spieltage!$C$3:$G$308,4,FALSE))=FALSE,VLOOKUP(($A12-1)*18+(AI$1-1),Spieltage!$C$3:$G$308,4,FALSE),"")</f>
        <v/>
      </c>
      <c r="AJ12" s="27" t="str">
        <f>IF(ISNA(VLOOKUP(($A12-1)*18+(AI$1-1),Spieltage!$C$3:$G$308,5,FALSE))=FALSE,VLOOKUP(($A12-1)*18+(AI$1-1),Spieltage!$C$3:$G$308,5,FALSE),"")</f>
        <v/>
      </c>
      <c r="AK12" s="28" t="str">
        <f>IF(ISNA(VLOOKUP(($A12-1)*18+(AK$1-1),Spieltage!$C$3:$G$308,4,FALSE))=FALSE,VLOOKUP(($A12-1)*18+(AK$1-1),Spieltage!$C$3:$G$308,4,FALSE),"")</f>
        <v/>
      </c>
      <c r="AL12" s="27" t="str">
        <f>IF(ISNA(VLOOKUP(($A12-1)*18+(AK$1-1),Spieltage!$C$3:$G$308,5,FALSE))=FALSE,VLOOKUP(($A12-1)*18+(AK$1-1),Spieltage!$C$3:$G$308,5,FALSE),"")</f>
        <v/>
      </c>
      <c r="AM12">
        <f t="shared" ca="1" si="0"/>
        <v>11</v>
      </c>
      <c r="AN12">
        <f t="shared" ca="1" si="5"/>
        <v>10</v>
      </c>
      <c r="AO12" t="str">
        <v>FSV Mainz 05</v>
      </c>
      <c r="AP12">
        <f t="shared" ca="1" si="6"/>
        <v>1</v>
      </c>
      <c r="AQ12">
        <f t="shared" ca="1" si="7"/>
        <v>0</v>
      </c>
      <c r="AR12">
        <f t="shared" ca="1" si="8"/>
        <v>1</v>
      </c>
      <c r="AS12">
        <f t="shared" ca="1" si="9"/>
        <v>0</v>
      </c>
      <c r="AT12">
        <f t="shared" ca="1" si="10"/>
        <v>0</v>
      </c>
      <c r="AU12">
        <f t="shared" ca="1" si="11"/>
        <v>0</v>
      </c>
      <c r="AV12">
        <f t="shared" ca="1" si="12"/>
        <v>0</v>
      </c>
      <c r="AW12">
        <f t="shared" ca="1" si="13"/>
        <v>1</v>
      </c>
      <c r="AY12">
        <f t="shared" si="14"/>
        <v>1</v>
      </c>
      <c r="AZ12">
        <f t="shared" si="15"/>
        <v>0</v>
      </c>
      <c r="BA12">
        <f t="shared" si="16"/>
        <v>1</v>
      </c>
      <c r="BB12">
        <f t="shared" si="17"/>
        <v>0</v>
      </c>
      <c r="BC12">
        <f t="shared" si="18"/>
        <v>0</v>
      </c>
      <c r="BD12">
        <f t="shared" si="19"/>
        <v>0</v>
      </c>
      <c r="BE12" s="1">
        <f t="shared" si="20"/>
        <v>0</v>
      </c>
      <c r="BF12" s="1">
        <f t="shared" si="21"/>
        <v>1</v>
      </c>
      <c r="BG12">
        <f t="shared" ca="1" si="2"/>
        <v>0</v>
      </c>
      <c r="BH12">
        <f t="shared" ca="1" si="3"/>
        <v>0</v>
      </c>
      <c r="BI12">
        <f t="shared" ca="1" si="3"/>
        <v>0</v>
      </c>
      <c r="BJ12">
        <f t="shared" ca="1" si="3"/>
        <v>0</v>
      </c>
      <c r="BK12">
        <f t="shared" ca="1" si="3"/>
        <v>0</v>
      </c>
      <c r="BL12">
        <f t="shared" ca="1" si="3"/>
        <v>0</v>
      </c>
      <c r="BM12">
        <f t="shared" ca="1" si="3"/>
        <v>0</v>
      </c>
      <c r="BN12">
        <f t="shared" ca="1" si="3"/>
        <v>0</v>
      </c>
      <c r="BP12">
        <f t="shared" ca="1" si="22"/>
        <v>11000000</v>
      </c>
      <c r="BQ12">
        <f t="shared" ca="1" si="4"/>
        <v>1100000009</v>
      </c>
    </row>
    <row r="13" spans="1:69" ht="19.5" customHeight="1" thickBot="1">
      <c r="A13" s="3">
        <v>10</v>
      </c>
      <c r="B13" s="3" t="str">
        <f>INDEX(Stamm!$A$2:$A$19,A13)</f>
        <v>FC Augsburg</v>
      </c>
      <c r="C13" s="26" t="str">
        <f>IF(ISNA(VLOOKUP(($A13-1)*18+(C$1-1),Spieltage!$C$3:$G$308,4,FALSE))=FALSE,VLOOKUP(($A13-1)*18+(C$1-1),Spieltage!$C$3:$G$308,4,FALSE),"")</f>
        <v/>
      </c>
      <c r="D13" s="27" t="str">
        <f>IF(ISNA(VLOOKUP(($A13-1)*18+(C$1-1),Spieltage!$C$3:$G$308,5,FALSE))=FALSE,VLOOKUP(($A13-1)*18+(C$1-1),Spieltage!$C$3:$G$308,5,FALSE),"")</f>
        <v/>
      </c>
      <c r="E13" s="28" t="str">
        <f>IF(ISNA(VLOOKUP(($A13-1)*18+(E$1-1),Spieltage!$C$3:$G$308,4,FALSE))=FALSE,VLOOKUP(($A13-1)*18+(E$1-1),Spieltage!$C$3:$G$308,4,FALSE),"")</f>
        <v/>
      </c>
      <c r="F13" s="27" t="str">
        <f>IF(ISNA(VLOOKUP(($A13-1)*18+(E$1-1),Spieltage!$C$3:$G$308,5,FALSE))=FALSE,VLOOKUP(($A13-1)*18+(E$1-1),Spieltage!$C$3:$G$308,5,FALSE),"")</f>
        <v/>
      </c>
      <c r="G13" s="28" t="str">
        <f>IF(ISNA(VLOOKUP(($A13-1)*18+(G$1-1),Spieltage!$C$3:$G$308,4,FALSE))=FALSE,VLOOKUP(($A13-1)*18+(G$1-1),Spieltage!$C$3:$G$308,4,FALSE),"")</f>
        <v/>
      </c>
      <c r="H13" s="27" t="str">
        <f>IF(ISNA(VLOOKUP(($A13-1)*18+(G$1-1),Spieltage!$C$3:$G$308,5,FALSE))=FALSE,VLOOKUP(($A13-1)*18+(G$1-1),Spieltage!$C$3:$G$308,5,FALSE),"")</f>
        <v/>
      </c>
      <c r="I13" s="28" t="str">
        <f>IF(ISNA(VLOOKUP(($A13-1)*18+(I$1-1),Spieltage!$C$3:$G$308,4,FALSE))=FALSE,VLOOKUP(($A13-1)*18+(I$1-1),Spieltage!$C$3:$G$308,4,FALSE),"")</f>
        <v/>
      </c>
      <c r="J13" s="27" t="str">
        <f>IF(ISNA(VLOOKUP(($A13-1)*18+(I$1-1),Spieltage!$C$3:$G$308,5,FALSE))=FALSE,VLOOKUP(($A13-1)*18+(I$1-1),Spieltage!$C$3:$G$308,5,FALSE),"")</f>
        <v/>
      </c>
      <c r="K13" s="28" t="str">
        <f>IF(ISNA(VLOOKUP(($A13-1)*18+(K$1-1),Spieltage!$C$3:$G$308,4,FALSE))=FALSE,VLOOKUP(($A13-1)*18+(K$1-1),Spieltage!$C$3:$G$308,4,FALSE),"")</f>
        <v/>
      </c>
      <c r="L13" s="27" t="str">
        <f>IF(ISNA(VLOOKUP(($A13-1)*18+(K$1-1),Spieltage!$C$3:$G$308,5,FALSE))=FALSE,VLOOKUP(($A13-1)*18+(K$1-1),Spieltage!$C$3:$G$308,5,FALSE),"")</f>
        <v/>
      </c>
      <c r="M13" s="28" t="str">
        <f>IF(ISNA(VLOOKUP(($A13-1)*18+(M$1-1),Spieltage!$C$3:$G$308,4,FALSE))=FALSE,VLOOKUP(($A13-1)*18+(M$1-1),Spieltage!$C$3:$G$308,4,FALSE),"")</f>
        <v/>
      </c>
      <c r="N13" s="27" t="str">
        <f>IF(ISNA(VLOOKUP(($A13-1)*18+(M$1-1),Spieltage!$C$3:$G$308,5,FALSE))=FALSE,VLOOKUP(($A13-1)*18+(M$1-1),Spieltage!$C$3:$G$308,5,FALSE),"")</f>
        <v/>
      </c>
      <c r="O13" s="28" t="str">
        <f>IF(ISNA(VLOOKUP(($A13-1)*18+(O$1-1),Spieltage!$C$3:$G$308,4,FALSE))=FALSE,VLOOKUP(($A13-1)*18+(O$1-1),Spieltage!$C$3:$G$308,4,FALSE),"")</f>
        <v/>
      </c>
      <c r="P13" s="27" t="str">
        <f>IF(ISNA(VLOOKUP(($A13-1)*18+(O$1-1),Spieltage!$C$3:$G$308,5,FALSE))=FALSE,VLOOKUP(($A13-1)*18+(O$1-1),Spieltage!$C$3:$G$308,5,FALSE),"")</f>
        <v/>
      </c>
      <c r="Q13" s="28" t="str">
        <f>IF(ISNA(VLOOKUP(($A13-1)*18+(Q$1-1),Spieltage!$C$3:$G$308,4,FALSE))=FALSE,VLOOKUP(($A13-1)*18+(Q$1-1),Spieltage!$C$3:$G$308,4,FALSE),"")</f>
        <v/>
      </c>
      <c r="R13" s="27" t="str">
        <f>IF(ISNA(VLOOKUP(($A13-1)*18+(Q$1-1),Spieltage!$C$3:$G$308,5,FALSE))=FALSE,VLOOKUP(($A13-1)*18+(Q$1-1),Spieltage!$C$3:$G$308,5,FALSE),"")</f>
        <v/>
      </c>
      <c r="S13" s="28" t="str">
        <f>IF(ISNA(VLOOKUP(($A13-1)*18+(S$1-1),Spieltage!$C$3:$G$308,4,FALSE))=FALSE,VLOOKUP(($A13-1)*18+(S$1-1),Spieltage!$C$3:$G$308,4,FALSE),"")</f>
        <v/>
      </c>
      <c r="T13" s="27" t="str">
        <f>IF(ISNA(VLOOKUP(($A13-1)*18+(S$1-1),Spieltage!$C$3:$G$308,5,FALSE))=FALSE,VLOOKUP(($A13-1)*18+(S$1-1),Spieltage!$C$3:$G$308,5,FALSE),"")</f>
        <v/>
      </c>
      <c r="U13" s="29" t="str">
        <f>IF(ISNA(VLOOKUP(($A13-1)*18+(U$1-1),Spieltage!$C$3:$G$308,4,FALSE))=FALSE,VLOOKUP(($A13-1)*18+(U$1-1),Spieltage!$C$3:$G$308,4,FALSE),"")</f>
        <v/>
      </c>
      <c r="V13" s="30" t="str">
        <f>IF(ISNA(VLOOKUP(($A13-1)*18+(U$1-1),Spieltage!$C$3:$G$308,5,FALSE))=FALSE,VLOOKUP(($A13-1)*18+(U$1-1),Spieltage!$C$3:$G$308,5,FALSE),"")</f>
        <v/>
      </c>
      <c r="W13" s="28" t="str">
        <f>IF(ISNA(VLOOKUP(($A13-1)*18+(W$1-1),Spieltage!$C$3:$G$308,4,FALSE))=FALSE,VLOOKUP(($A13-1)*18+(W$1-1),Spieltage!$C$3:$G$308,4,FALSE),"")</f>
        <v/>
      </c>
      <c r="X13" s="27" t="str">
        <f>IF(ISNA(VLOOKUP(($A13-1)*18+(W$1-1),Spieltage!$C$3:$G$308,5,FALSE))=FALSE,VLOOKUP(($A13-1)*18+(W$1-1),Spieltage!$C$3:$G$308,5,FALSE),"")</f>
        <v/>
      </c>
      <c r="Y13" s="28" t="str">
        <f>IF(ISNA(VLOOKUP(($A13-1)*18+(Y$1-1),Spieltage!$C$3:$G$308,4,FALSE))=FALSE,VLOOKUP(($A13-1)*18+(Y$1-1),Spieltage!$C$3:$G$308,4,FALSE),"")</f>
        <v/>
      </c>
      <c r="Z13" s="27" t="str">
        <f>IF(ISNA(VLOOKUP(($A13-1)*18+(Y$1-1),Spieltage!$C$3:$G$308,5,FALSE))=FALSE,VLOOKUP(($A13-1)*18+(Y$1-1),Spieltage!$C$3:$G$308,5,FALSE),"")</f>
        <v/>
      </c>
      <c r="AA13" s="28" t="str">
        <f>IF(ISNA(VLOOKUP(($A13-1)*18+(AA$1-1),Spieltage!$C$3:$G$308,4,FALSE))=FALSE,VLOOKUP(($A13-1)*18+(AA$1-1),Spieltage!$C$3:$G$308,4,FALSE),"")</f>
        <v/>
      </c>
      <c r="AB13" s="27" t="str">
        <f>IF(ISNA(VLOOKUP(($A13-1)*18+(AA$1-1),Spieltage!$C$3:$G$308,5,FALSE))=FALSE,VLOOKUP(($A13-1)*18+(AA$1-1),Spieltage!$C$3:$G$308,5,FALSE),"")</f>
        <v/>
      </c>
      <c r="AC13" s="28" t="str">
        <f>IF(ISNA(VLOOKUP(($A13-1)*18+(AC$1-1),Spieltage!$C$3:$G$308,4,FALSE))=FALSE,VLOOKUP(($A13-1)*18+(AC$1-1),Spieltage!$C$3:$G$308,4,FALSE),"")</f>
        <v/>
      </c>
      <c r="AD13" s="27" t="str">
        <f>IF(ISNA(VLOOKUP(($A13-1)*18+(AC$1-1),Spieltage!$C$3:$G$308,5,FALSE))=FALSE,VLOOKUP(($A13-1)*18+(AC$1-1),Spieltage!$C$3:$G$308,5,FALSE),"")</f>
        <v/>
      </c>
      <c r="AE13" s="28">
        <f>IF(ISNA(VLOOKUP(($A13-1)*18+(AE$1-1),Spieltage!$C$3:$G$308,4,FALSE))=FALSE,VLOOKUP(($A13-1)*18+(AE$1-1),Spieltage!$C$3:$G$308,4,FALSE),"")</f>
        <v>3</v>
      </c>
      <c r="AF13" s="27">
        <f>IF(ISNA(VLOOKUP(($A13-1)*18+(AE$1-1),Spieltage!$C$3:$G$308,5,FALSE))=FALSE,VLOOKUP(($A13-1)*18+(AE$1-1),Spieltage!$C$3:$G$308,5,FALSE),"")</f>
        <v>0</v>
      </c>
      <c r="AG13" s="28" t="str">
        <f>IF(ISNA(VLOOKUP(($A13-1)*18+(AG$1-1),Spieltage!$C$3:$G$308,4,FALSE))=FALSE,VLOOKUP(($A13-1)*18+(AG$1-1),Spieltage!$C$3:$G$308,4,FALSE),"")</f>
        <v/>
      </c>
      <c r="AH13" s="27" t="str">
        <f>IF(ISNA(VLOOKUP(($A13-1)*18+(AG$1-1),Spieltage!$C$3:$G$308,5,FALSE))=FALSE,VLOOKUP(($A13-1)*18+(AG$1-1),Spieltage!$C$3:$G$308,5,FALSE),"")</f>
        <v/>
      </c>
      <c r="AI13" s="28" t="str">
        <f>IF(ISNA(VLOOKUP(($A13-1)*18+(AI$1-1),Spieltage!$C$3:$G$308,4,FALSE))=FALSE,VLOOKUP(($A13-1)*18+(AI$1-1),Spieltage!$C$3:$G$308,4,FALSE),"")</f>
        <v/>
      </c>
      <c r="AJ13" s="27" t="str">
        <f>IF(ISNA(VLOOKUP(($A13-1)*18+(AI$1-1),Spieltage!$C$3:$G$308,5,FALSE))=FALSE,VLOOKUP(($A13-1)*18+(AI$1-1),Spieltage!$C$3:$G$308,5,FALSE),"")</f>
        <v/>
      </c>
      <c r="AK13" s="28" t="str">
        <f>IF(ISNA(VLOOKUP(($A13-1)*18+(AK$1-1),Spieltage!$C$3:$G$308,4,FALSE))=FALSE,VLOOKUP(($A13-1)*18+(AK$1-1),Spieltage!$C$3:$G$308,4,FALSE),"")</f>
        <v/>
      </c>
      <c r="AL13" s="27" t="str">
        <f>IF(ISNA(VLOOKUP(($A13-1)*18+(AK$1-1),Spieltage!$C$3:$G$308,5,FALSE))=FALSE,VLOOKUP(($A13-1)*18+(AK$1-1),Spieltage!$C$3:$G$308,5,FALSE),"")</f>
        <v/>
      </c>
      <c r="AM13">
        <f t="shared" ca="1" si="0"/>
        <v>4</v>
      </c>
      <c r="AN13">
        <f t="shared" ca="1" si="5"/>
        <v>3</v>
      </c>
      <c r="AO13" t="str">
        <v>FC Augsburg</v>
      </c>
      <c r="AP13">
        <f t="shared" ca="1" si="6"/>
        <v>1</v>
      </c>
      <c r="AQ13">
        <f t="shared" ca="1" si="7"/>
        <v>1</v>
      </c>
      <c r="AR13">
        <f t="shared" ca="1" si="8"/>
        <v>0</v>
      </c>
      <c r="AS13">
        <f t="shared" ca="1" si="9"/>
        <v>0</v>
      </c>
      <c r="AT13">
        <f t="shared" ca="1" si="10"/>
        <v>3</v>
      </c>
      <c r="AU13">
        <f t="shared" ca="1" si="11"/>
        <v>0</v>
      </c>
      <c r="AV13">
        <f t="shared" ca="1" si="12"/>
        <v>3</v>
      </c>
      <c r="AW13">
        <f t="shared" ca="1" si="13"/>
        <v>3</v>
      </c>
      <c r="AY13">
        <f t="shared" si="14"/>
        <v>1</v>
      </c>
      <c r="AZ13">
        <f t="shared" si="15"/>
        <v>1</v>
      </c>
      <c r="BA13">
        <f t="shared" si="16"/>
        <v>0</v>
      </c>
      <c r="BB13">
        <f t="shared" si="17"/>
        <v>0</v>
      </c>
      <c r="BC13">
        <f t="shared" si="18"/>
        <v>3</v>
      </c>
      <c r="BD13">
        <f t="shared" si="19"/>
        <v>0</v>
      </c>
      <c r="BE13" s="1">
        <f t="shared" si="20"/>
        <v>3</v>
      </c>
      <c r="BF13" s="1">
        <f t="shared" si="21"/>
        <v>3</v>
      </c>
      <c r="BG13">
        <f t="shared" ca="1" si="2"/>
        <v>0</v>
      </c>
      <c r="BH13">
        <f t="shared" ca="1" si="3"/>
        <v>0</v>
      </c>
      <c r="BI13">
        <f t="shared" ca="1" si="3"/>
        <v>0</v>
      </c>
      <c r="BJ13">
        <f t="shared" ca="1" si="3"/>
        <v>0</v>
      </c>
      <c r="BK13">
        <f t="shared" ca="1" si="3"/>
        <v>0</v>
      </c>
      <c r="BL13">
        <f t="shared" ca="1" si="3"/>
        <v>0</v>
      </c>
      <c r="BM13">
        <f t="shared" ca="1" si="3"/>
        <v>0</v>
      </c>
      <c r="BN13">
        <f t="shared" ca="1" si="3"/>
        <v>0</v>
      </c>
      <c r="BP13">
        <f t="shared" ca="1" si="22"/>
        <v>31003003</v>
      </c>
      <c r="BQ13">
        <f t="shared" ca="1" si="4"/>
        <v>3100300310</v>
      </c>
    </row>
    <row r="14" spans="1:69" ht="19.5" customHeight="1" thickBot="1">
      <c r="A14" s="3">
        <v>11</v>
      </c>
      <c r="B14" s="3" t="str">
        <f>INDEX(Stamm!$A$2:$A$19,A14)</f>
        <v>Bayer 04 Leverkusen</v>
      </c>
      <c r="C14" s="26" t="str">
        <f>IF(ISNA(VLOOKUP(($A14-1)*18+(C$1-1),Spieltage!$C$3:$G$308,4,FALSE))=FALSE,VLOOKUP(($A14-1)*18+(C$1-1),Spieltage!$C$3:$G$308,4,FALSE),"")</f>
        <v/>
      </c>
      <c r="D14" s="27" t="str">
        <f>IF(ISNA(VLOOKUP(($A14-1)*18+(C$1-1),Spieltage!$C$3:$G$308,5,FALSE))=FALSE,VLOOKUP(($A14-1)*18+(C$1-1),Spieltage!$C$3:$G$308,5,FALSE),"")</f>
        <v/>
      </c>
      <c r="E14" s="28" t="str">
        <f>IF(ISNA(VLOOKUP(($A14-1)*18+(E$1-1),Spieltage!$C$3:$G$308,4,FALSE))=FALSE,VLOOKUP(($A14-1)*18+(E$1-1),Spieltage!$C$3:$G$308,4,FALSE),"")</f>
        <v/>
      </c>
      <c r="F14" s="27" t="str">
        <f>IF(ISNA(VLOOKUP(($A14-1)*18+(E$1-1),Spieltage!$C$3:$G$308,5,FALSE))=FALSE,VLOOKUP(($A14-1)*18+(E$1-1),Spieltage!$C$3:$G$308,5,FALSE),"")</f>
        <v/>
      </c>
      <c r="G14" s="28" t="str">
        <f>IF(ISNA(VLOOKUP(($A14-1)*18+(G$1-1),Spieltage!$C$3:$G$308,4,FALSE))=FALSE,VLOOKUP(($A14-1)*18+(G$1-1),Spieltage!$C$3:$G$308,4,FALSE),"")</f>
        <v/>
      </c>
      <c r="H14" s="27" t="str">
        <f>IF(ISNA(VLOOKUP(($A14-1)*18+(G$1-1),Spieltage!$C$3:$G$308,5,FALSE))=FALSE,VLOOKUP(($A14-1)*18+(G$1-1),Spieltage!$C$3:$G$308,5,FALSE),"")</f>
        <v/>
      </c>
      <c r="I14" s="28" t="str">
        <f>IF(ISNA(VLOOKUP(($A14-1)*18+(I$1-1),Spieltage!$C$3:$G$308,4,FALSE))=FALSE,VLOOKUP(($A14-1)*18+(I$1-1),Spieltage!$C$3:$G$308,4,FALSE),"")</f>
        <v/>
      </c>
      <c r="J14" s="27" t="str">
        <f>IF(ISNA(VLOOKUP(($A14-1)*18+(I$1-1),Spieltage!$C$3:$G$308,5,FALSE))=FALSE,VLOOKUP(($A14-1)*18+(I$1-1),Spieltage!$C$3:$G$308,5,FALSE),"")</f>
        <v/>
      </c>
      <c r="K14" s="28" t="str">
        <f>IF(ISNA(VLOOKUP(($A14-1)*18+(K$1-1),Spieltage!$C$3:$G$308,4,FALSE))=FALSE,VLOOKUP(($A14-1)*18+(K$1-1),Spieltage!$C$3:$G$308,4,FALSE),"")</f>
        <v/>
      </c>
      <c r="L14" s="27" t="str">
        <f>IF(ISNA(VLOOKUP(($A14-1)*18+(K$1-1),Spieltage!$C$3:$G$308,5,FALSE))=FALSE,VLOOKUP(($A14-1)*18+(K$1-1),Spieltage!$C$3:$G$308,5,FALSE),"")</f>
        <v/>
      </c>
      <c r="M14" s="28" t="str">
        <f>IF(ISNA(VLOOKUP(($A14-1)*18+(M$1-1),Spieltage!$C$3:$G$308,4,FALSE))=FALSE,VLOOKUP(($A14-1)*18+(M$1-1),Spieltage!$C$3:$G$308,4,FALSE),"")</f>
        <v/>
      </c>
      <c r="N14" s="27" t="str">
        <f>IF(ISNA(VLOOKUP(($A14-1)*18+(M$1-1),Spieltage!$C$3:$G$308,5,FALSE))=FALSE,VLOOKUP(($A14-1)*18+(M$1-1),Spieltage!$C$3:$G$308,5,FALSE),"")</f>
        <v/>
      </c>
      <c r="O14" s="28" t="str">
        <f>IF(ISNA(VLOOKUP(($A14-1)*18+(O$1-1),Spieltage!$C$3:$G$308,4,FALSE))=FALSE,VLOOKUP(($A14-1)*18+(O$1-1),Spieltage!$C$3:$G$308,4,FALSE),"")</f>
        <v/>
      </c>
      <c r="P14" s="27" t="str">
        <f>IF(ISNA(VLOOKUP(($A14-1)*18+(O$1-1),Spieltage!$C$3:$G$308,5,FALSE))=FALSE,VLOOKUP(($A14-1)*18+(O$1-1),Spieltage!$C$3:$G$308,5,FALSE),"")</f>
        <v/>
      </c>
      <c r="Q14" s="28" t="str">
        <f>IF(ISNA(VLOOKUP(($A14-1)*18+(Q$1-1),Spieltage!$C$3:$G$308,4,FALSE))=FALSE,VLOOKUP(($A14-1)*18+(Q$1-1),Spieltage!$C$3:$G$308,4,FALSE),"")</f>
        <v/>
      </c>
      <c r="R14" s="27" t="str">
        <f>IF(ISNA(VLOOKUP(($A14-1)*18+(Q$1-1),Spieltage!$C$3:$G$308,5,FALSE))=FALSE,VLOOKUP(($A14-1)*18+(Q$1-1),Spieltage!$C$3:$G$308,5,FALSE),"")</f>
        <v/>
      </c>
      <c r="S14" s="28" t="str">
        <f>IF(ISNA(VLOOKUP(($A14-1)*18+(S$1-1),Spieltage!$C$3:$G$308,4,FALSE))=FALSE,VLOOKUP(($A14-1)*18+(S$1-1),Spieltage!$C$3:$G$308,4,FALSE),"")</f>
        <v/>
      </c>
      <c r="T14" s="27" t="str">
        <f>IF(ISNA(VLOOKUP(($A14-1)*18+(S$1-1),Spieltage!$C$3:$G$308,5,FALSE))=FALSE,VLOOKUP(($A14-1)*18+(S$1-1),Spieltage!$C$3:$G$308,5,FALSE),"")</f>
        <v/>
      </c>
      <c r="U14" s="28" t="str">
        <f>IF(ISNA(VLOOKUP(($A14-1)*18+(U$1-1),Spieltage!$C$3:$G$308,4,FALSE))=FALSE,VLOOKUP(($A14-1)*18+(U$1-1),Spieltage!$C$3:$G$308,4,FALSE),"")</f>
        <v/>
      </c>
      <c r="V14" s="27" t="str">
        <f>IF(ISNA(VLOOKUP(($A14-1)*18+(U$1-1),Spieltage!$C$3:$G$308,5,FALSE))=FALSE,VLOOKUP(($A14-1)*18+(U$1-1),Spieltage!$C$3:$G$308,5,FALSE),"")</f>
        <v/>
      </c>
      <c r="W14" s="29" t="str">
        <f>IF(ISNA(VLOOKUP(($A14-1)*18+(W$1-1),Spieltage!$C$3:$G$308,4,FALSE))=FALSE,VLOOKUP(($A14-1)*18+(W$1-1),Spieltage!$C$3:$G$308,4,FALSE),"")</f>
        <v/>
      </c>
      <c r="X14" s="30" t="str">
        <f>IF(ISNA(VLOOKUP(($A14-1)*18+(W$1-1),Spieltage!$C$3:$G$308,5,FALSE))=FALSE,VLOOKUP(($A14-1)*18+(W$1-1),Spieltage!$C$3:$G$308,5,FALSE),"")</f>
        <v/>
      </c>
      <c r="Y14" s="28" t="str">
        <f>IF(ISNA(VLOOKUP(($A14-1)*18+(Y$1-1),Spieltage!$C$3:$G$308,4,FALSE))=FALSE,VLOOKUP(($A14-1)*18+(Y$1-1),Spieltage!$C$3:$G$308,4,FALSE),"")</f>
        <v/>
      </c>
      <c r="Z14" s="27" t="str">
        <f>IF(ISNA(VLOOKUP(($A14-1)*18+(Y$1-1),Spieltage!$C$3:$G$308,5,FALSE))=FALSE,VLOOKUP(($A14-1)*18+(Y$1-1),Spieltage!$C$3:$G$308,5,FALSE),"")</f>
        <v/>
      </c>
      <c r="AA14" s="28" t="str">
        <f>IF(ISNA(VLOOKUP(($A14-1)*18+(AA$1-1),Spieltage!$C$3:$G$308,4,FALSE))=FALSE,VLOOKUP(($A14-1)*18+(AA$1-1),Spieltage!$C$3:$G$308,4,FALSE),"")</f>
        <v/>
      </c>
      <c r="AB14" s="27" t="str">
        <f>IF(ISNA(VLOOKUP(($A14-1)*18+(AA$1-1),Spieltage!$C$3:$G$308,5,FALSE))=FALSE,VLOOKUP(($A14-1)*18+(AA$1-1),Spieltage!$C$3:$G$308,5,FALSE),"")</f>
        <v/>
      </c>
      <c r="AC14" s="28" t="str">
        <f>IF(ISNA(VLOOKUP(($A14-1)*18+(AC$1-1),Spieltage!$C$3:$G$308,4,FALSE))=FALSE,VLOOKUP(($A14-1)*18+(AC$1-1),Spieltage!$C$3:$G$308,4,FALSE),"")</f>
        <v/>
      </c>
      <c r="AD14" s="27" t="str">
        <f>IF(ISNA(VLOOKUP(($A14-1)*18+(AC$1-1),Spieltage!$C$3:$G$308,5,FALSE))=FALSE,VLOOKUP(($A14-1)*18+(AC$1-1),Spieltage!$C$3:$G$308,5,FALSE),"")</f>
        <v/>
      </c>
      <c r="AE14" s="28" t="str">
        <f>IF(ISNA(VLOOKUP(($A14-1)*18+(AE$1-1),Spieltage!$C$3:$G$308,4,FALSE))=FALSE,VLOOKUP(($A14-1)*18+(AE$1-1),Spieltage!$C$3:$G$308,4,FALSE),"")</f>
        <v/>
      </c>
      <c r="AF14" s="27" t="str">
        <f>IF(ISNA(VLOOKUP(($A14-1)*18+(AE$1-1),Spieltage!$C$3:$G$308,5,FALSE))=FALSE,VLOOKUP(($A14-1)*18+(AE$1-1),Spieltage!$C$3:$G$308,5,FALSE),"")</f>
        <v/>
      </c>
      <c r="AG14" s="28" t="str">
        <f>IF(ISNA(VLOOKUP(($A14-1)*18+(AG$1-1),Spieltage!$C$3:$G$308,4,FALSE))=FALSE,VLOOKUP(($A14-1)*18+(AG$1-1),Spieltage!$C$3:$G$308,4,FALSE),"")</f>
        <v/>
      </c>
      <c r="AH14" s="27" t="str">
        <f>IF(ISNA(VLOOKUP(($A14-1)*18+(AG$1-1),Spieltage!$C$3:$G$308,5,FALSE))=FALSE,VLOOKUP(($A14-1)*18+(AG$1-1),Spieltage!$C$3:$G$308,5,FALSE),"")</f>
        <v/>
      </c>
      <c r="AI14" s="28" t="str">
        <f>IF(ISNA(VLOOKUP(($A14-1)*18+(AI$1-1),Spieltage!$C$3:$G$308,4,FALSE))=FALSE,VLOOKUP(($A14-1)*18+(AI$1-1),Spieltage!$C$3:$G$308,4,FALSE),"")</f>
        <v/>
      </c>
      <c r="AJ14" s="27" t="str">
        <f>IF(ISNA(VLOOKUP(($A14-1)*18+(AI$1-1),Spieltage!$C$3:$G$308,5,FALSE))=FALSE,VLOOKUP(($A14-1)*18+(AI$1-1),Spieltage!$C$3:$G$308,5,FALSE),"")</f>
        <v/>
      </c>
      <c r="AK14" s="28" t="str">
        <f>IF(ISNA(VLOOKUP(($A14-1)*18+(AK$1-1),Spieltage!$C$3:$G$308,4,FALSE))=FALSE,VLOOKUP(($A14-1)*18+(AK$1-1),Spieltage!$C$3:$G$308,4,FALSE),"")</f>
        <v/>
      </c>
      <c r="AL14" s="27" t="str">
        <f>IF(ISNA(VLOOKUP(($A14-1)*18+(AK$1-1),Spieltage!$C$3:$G$308,5,FALSE))=FALSE,VLOOKUP(($A14-1)*18+(AK$1-1),Spieltage!$C$3:$G$308,5,FALSE),"")</f>
        <v/>
      </c>
      <c r="AM14">
        <f t="shared" ca="1" si="0"/>
        <v>13</v>
      </c>
      <c r="AN14">
        <f t="shared" ca="1" si="5"/>
        <v>12</v>
      </c>
      <c r="AO14" t="str">
        <v>Bayer 04 Leverkusen</v>
      </c>
      <c r="AP14">
        <f t="shared" ca="1" si="6"/>
        <v>1</v>
      </c>
      <c r="AQ14">
        <f t="shared" ca="1" si="7"/>
        <v>0</v>
      </c>
      <c r="AR14">
        <f t="shared" ca="1" si="8"/>
        <v>0</v>
      </c>
      <c r="AS14">
        <f t="shared" ca="1" si="9"/>
        <v>1</v>
      </c>
      <c r="AT14">
        <f t="shared" ca="1" si="10"/>
        <v>2</v>
      </c>
      <c r="AU14">
        <f t="shared" ca="1" si="11"/>
        <v>3</v>
      </c>
      <c r="AV14">
        <f t="shared" ca="1" si="12"/>
        <v>-1</v>
      </c>
      <c r="AW14">
        <f t="shared" ca="1" si="13"/>
        <v>0</v>
      </c>
      <c r="AY14">
        <f t="shared" si="14"/>
        <v>0</v>
      </c>
      <c r="AZ14">
        <f t="shared" si="15"/>
        <v>0</v>
      </c>
      <c r="BA14">
        <f t="shared" si="16"/>
        <v>0</v>
      </c>
      <c r="BB14">
        <f t="shared" si="17"/>
        <v>0</v>
      </c>
      <c r="BC14">
        <f t="shared" si="18"/>
        <v>0</v>
      </c>
      <c r="BD14">
        <f t="shared" si="19"/>
        <v>0</v>
      </c>
      <c r="BE14" s="1">
        <f t="shared" si="20"/>
        <v>0</v>
      </c>
      <c r="BF14" s="1">
        <f t="shared" si="21"/>
        <v>0</v>
      </c>
      <c r="BG14">
        <f t="shared" ca="1" si="2"/>
        <v>1</v>
      </c>
      <c r="BH14">
        <f t="shared" ca="1" si="3"/>
        <v>0</v>
      </c>
      <c r="BI14">
        <f t="shared" ca="1" si="3"/>
        <v>0</v>
      </c>
      <c r="BJ14">
        <f t="shared" ca="1" si="3"/>
        <v>1</v>
      </c>
      <c r="BK14">
        <f t="shared" ca="1" si="3"/>
        <v>2</v>
      </c>
      <c r="BL14">
        <f t="shared" ca="1" si="3"/>
        <v>3</v>
      </c>
      <c r="BM14">
        <f t="shared" ca="1" si="3"/>
        <v>-1</v>
      </c>
      <c r="BN14">
        <f t="shared" ca="1" si="3"/>
        <v>0</v>
      </c>
      <c r="BP14">
        <f t="shared" ca="1" si="22"/>
        <v>999002</v>
      </c>
      <c r="BQ14">
        <f t="shared" ca="1" si="4"/>
        <v>99900211</v>
      </c>
    </row>
    <row r="15" spans="1:69" ht="19.5" customHeight="1" thickBot="1">
      <c r="A15" s="3">
        <v>12</v>
      </c>
      <c r="B15" s="3" t="str">
        <f>INDEX(Stamm!$A$2:$A$19,A15)</f>
        <v>SC Paderborn 07</v>
      </c>
      <c r="C15" s="26" t="str">
        <f>IF(ISNA(VLOOKUP(($A15-1)*18+(C$1-1),Spieltage!$C$3:$G$308,4,FALSE))=FALSE,VLOOKUP(($A15-1)*18+(C$1-1),Spieltage!$C$3:$G$308,4,FALSE),"")</f>
        <v/>
      </c>
      <c r="D15" s="27" t="str">
        <f>IF(ISNA(VLOOKUP(($A15-1)*18+(C$1-1),Spieltage!$C$3:$G$308,5,FALSE))=FALSE,VLOOKUP(($A15-1)*18+(C$1-1),Spieltage!$C$3:$G$308,5,FALSE),"")</f>
        <v/>
      </c>
      <c r="E15" s="28" t="str">
        <f>IF(ISNA(VLOOKUP(($A15-1)*18+(E$1-1),Spieltage!$C$3:$G$308,4,FALSE))=FALSE,VLOOKUP(($A15-1)*18+(E$1-1),Spieltage!$C$3:$G$308,4,FALSE),"")</f>
        <v/>
      </c>
      <c r="F15" s="27" t="str">
        <f>IF(ISNA(VLOOKUP(($A15-1)*18+(E$1-1),Spieltage!$C$3:$G$308,5,FALSE))=FALSE,VLOOKUP(($A15-1)*18+(E$1-1),Spieltage!$C$3:$G$308,5,FALSE),"")</f>
        <v/>
      </c>
      <c r="G15" s="28" t="str">
        <f>IF(ISNA(VLOOKUP(($A15-1)*18+(G$1-1),Spieltage!$C$3:$G$308,4,FALSE))=FALSE,VLOOKUP(($A15-1)*18+(G$1-1),Spieltage!$C$3:$G$308,4,FALSE),"")</f>
        <v/>
      </c>
      <c r="H15" s="27" t="str">
        <f>IF(ISNA(VLOOKUP(($A15-1)*18+(G$1-1),Spieltage!$C$3:$G$308,5,FALSE))=FALSE,VLOOKUP(($A15-1)*18+(G$1-1),Spieltage!$C$3:$G$308,5,FALSE),"")</f>
        <v/>
      </c>
      <c r="I15" s="28" t="str">
        <f>IF(ISNA(VLOOKUP(($A15-1)*18+(I$1-1),Spieltage!$C$3:$G$308,4,FALSE))=FALSE,VLOOKUP(($A15-1)*18+(I$1-1),Spieltage!$C$3:$G$308,4,FALSE),"")</f>
        <v/>
      </c>
      <c r="J15" s="27" t="str">
        <f>IF(ISNA(VLOOKUP(($A15-1)*18+(I$1-1),Spieltage!$C$3:$G$308,5,FALSE))=FALSE,VLOOKUP(($A15-1)*18+(I$1-1),Spieltage!$C$3:$G$308,5,FALSE),"")</f>
        <v/>
      </c>
      <c r="K15" s="28" t="str">
        <f>IF(ISNA(VLOOKUP(($A15-1)*18+(K$1-1),Spieltage!$C$3:$G$308,4,FALSE))=FALSE,VLOOKUP(($A15-1)*18+(K$1-1),Spieltage!$C$3:$G$308,4,FALSE),"")</f>
        <v/>
      </c>
      <c r="L15" s="27" t="str">
        <f>IF(ISNA(VLOOKUP(($A15-1)*18+(K$1-1),Spieltage!$C$3:$G$308,5,FALSE))=FALSE,VLOOKUP(($A15-1)*18+(K$1-1),Spieltage!$C$3:$G$308,5,FALSE),"")</f>
        <v/>
      </c>
      <c r="M15" s="28" t="str">
        <f>IF(ISNA(VLOOKUP(($A15-1)*18+(M$1-1),Spieltage!$C$3:$G$308,4,FALSE))=FALSE,VLOOKUP(($A15-1)*18+(M$1-1),Spieltage!$C$3:$G$308,4,FALSE),"")</f>
        <v/>
      </c>
      <c r="N15" s="27" t="str">
        <f>IF(ISNA(VLOOKUP(($A15-1)*18+(M$1-1),Spieltage!$C$3:$G$308,5,FALSE))=FALSE,VLOOKUP(($A15-1)*18+(M$1-1),Spieltage!$C$3:$G$308,5,FALSE),"")</f>
        <v/>
      </c>
      <c r="O15" s="28" t="str">
        <f>IF(ISNA(VLOOKUP(($A15-1)*18+(O$1-1),Spieltage!$C$3:$G$308,4,FALSE))=FALSE,VLOOKUP(($A15-1)*18+(O$1-1),Spieltage!$C$3:$G$308,4,FALSE),"")</f>
        <v/>
      </c>
      <c r="P15" s="27" t="str">
        <f>IF(ISNA(VLOOKUP(($A15-1)*18+(O$1-1),Spieltage!$C$3:$G$308,5,FALSE))=FALSE,VLOOKUP(($A15-1)*18+(O$1-1),Spieltage!$C$3:$G$308,5,FALSE),"")</f>
        <v/>
      </c>
      <c r="Q15" s="28" t="str">
        <f>IF(ISNA(VLOOKUP(($A15-1)*18+(Q$1-1),Spieltage!$C$3:$G$308,4,FALSE))=FALSE,VLOOKUP(($A15-1)*18+(Q$1-1),Spieltage!$C$3:$G$308,4,FALSE),"")</f>
        <v/>
      </c>
      <c r="R15" s="27" t="str">
        <f>IF(ISNA(VLOOKUP(($A15-1)*18+(Q$1-1),Spieltage!$C$3:$G$308,5,FALSE))=FALSE,VLOOKUP(($A15-1)*18+(Q$1-1),Spieltage!$C$3:$G$308,5,FALSE),"")</f>
        <v/>
      </c>
      <c r="S15" s="28" t="str">
        <f>IF(ISNA(VLOOKUP(($A15-1)*18+(S$1-1),Spieltage!$C$3:$G$308,4,FALSE))=FALSE,VLOOKUP(($A15-1)*18+(S$1-1),Spieltage!$C$3:$G$308,4,FALSE),"")</f>
        <v/>
      </c>
      <c r="T15" s="27" t="str">
        <f>IF(ISNA(VLOOKUP(($A15-1)*18+(S$1-1),Spieltage!$C$3:$G$308,5,FALSE))=FALSE,VLOOKUP(($A15-1)*18+(S$1-1),Spieltage!$C$3:$G$308,5,FALSE),"")</f>
        <v/>
      </c>
      <c r="U15" s="28" t="str">
        <f>IF(ISNA(VLOOKUP(($A15-1)*18+(U$1-1),Spieltage!$C$3:$G$308,4,FALSE))=FALSE,VLOOKUP(($A15-1)*18+(U$1-1),Spieltage!$C$3:$G$308,4,FALSE),"")</f>
        <v/>
      </c>
      <c r="V15" s="27" t="str">
        <f>IF(ISNA(VLOOKUP(($A15-1)*18+(U$1-1),Spieltage!$C$3:$G$308,5,FALSE))=FALSE,VLOOKUP(($A15-1)*18+(U$1-1),Spieltage!$C$3:$G$308,5,FALSE),"")</f>
        <v/>
      </c>
      <c r="W15" s="28" t="str">
        <f>IF(ISNA(VLOOKUP(($A15-1)*18+(W$1-1),Spieltage!$C$3:$G$308,4,FALSE))=FALSE,VLOOKUP(($A15-1)*18+(W$1-1),Spieltage!$C$3:$G$308,4,FALSE),"")</f>
        <v/>
      </c>
      <c r="X15" s="27" t="str">
        <f>IF(ISNA(VLOOKUP(($A15-1)*18+(W$1-1),Spieltage!$C$3:$G$308,5,FALSE))=FALSE,VLOOKUP(($A15-1)*18+(W$1-1),Spieltage!$C$3:$G$308,5,FALSE),"")</f>
        <v/>
      </c>
      <c r="Y15" s="29" t="str">
        <f>IF(ISNA(VLOOKUP(($A15-1)*18+(Y$1-1),Spieltage!$C$3:$G$308,4,FALSE))=FALSE,VLOOKUP(($A15-1)*18+(Y$1-1),Spieltage!$C$3:$G$308,4,FALSE),"")</f>
        <v/>
      </c>
      <c r="Z15" s="30" t="str">
        <f>IF(ISNA(VLOOKUP(($A15-1)*18+(Y$1-1),Spieltage!$C$3:$G$308,5,FALSE))=FALSE,VLOOKUP(($A15-1)*18+(Y$1-1),Spieltage!$C$3:$G$308,5,FALSE),"")</f>
        <v/>
      </c>
      <c r="AA15" s="28" t="str">
        <f>IF(ISNA(VLOOKUP(($A15-1)*18+(AA$1-1),Spieltage!$C$3:$G$308,4,FALSE))=FALSE,VLOOKUP(($A15-1)*18+(AA$1-1),Spieltage!$C$3:$G$308,4,FALSE),"")</f>
        <v/>
      </c>
      <c r="AB15" s="27" t="str">
        <f>IF(ISNA(VLOOKUP(($A15-1)*18+(AA$1-1),Spieltage!$C$3:$G$308,5,FALSE))=FALSE,VLOOKUP(($A15-1)*18+(AA$1-1),Spieltage!$C$3:$G$308,5,FALSE),"")</f>
        <v/>
      </c>
      <c r="AC15" s="28" t="str">
        <f>IF(ISNA(VLOOKUP(($A15-1)*18+(AC$1-1),Spieltage!$C$3:$G$308,4,FALSE))=FALSE,VLOOKUP(($A15-1)*18+(AC$1-1),Spieltage!$C$3:$G$308,4,FALSE),"")</f>
        <v/>
      </c>
      <c r="AD15" s="27" t="str">
        <f>IF(ISNA(VLOOKUP(($A15-1)*18+(AC$1-1),Spieltage!$C$3:$G$308,5,FALSE))=FALSE,VLOOKUP(($A15-1)*18+(AC$1-1),Spieltage!$C$3:$G$308,5,FALSE),"")</f>
        <v/>
      </c>
      <c r="AE15" s="28" t="str">
        <f>IF(ISNA(VLOOKUP(($A15-1)*18+(AE$1-1),Spieltage!$C$3:$G$308,4,FALSE))=FALSE,VLOOKUP(($A15-1)*18+(AE$1-1),Spieltage!$C$3:$G$308,4,FALSE),"")</f>
        <v/>
      </c>
      <c r="AF15" s="27" t="str">
        <f>IF(ISNA(VLOOKUP(($A15-1)*18+(AE$1-1),Spieltage!$C$3:$G$308,5,FALSE))=FALSE,VLOOKUP(($A15-1)*18+(AE$1-1),Spieltage!$C$3:$G$308,5,FALSE),"")</f>
        <v/>
      </c>
      <c r="AG15" s="28" t="str">
        <f>IF(ISNA(VLOOKUP(($A15-1)*18+(AG$1-1),Spieltage!$C$3:$G$308,4,FALSE))=FALSE,VLOOKUP(($A15-1)*18+(AG$1-1),Spieltage!$C$3:$G$308,4,FALSE),"")</f>
        <v/>
      </c>
      <c r="AH15" s="27" t="str">
        <f>IF(ISNA(VLOOKUP(($A15-1)*18+(AG$1-1),Spieltage!$C$3:$G$308,5,FALSE))=FALSE,VLOOKUP(($A15-1)*18+(AG$1-1),Spieltage!$C$3:$G$308,5,FALSE),"")</f>
        <v/>
      </c>
      <c r="AI15" s="28" t="str">
        <f>IF(ISNA(VLOOKUP(($A15-1)*18+(AI$1-1),Spieltage!$C$3:$G$308,4,FALSE))=FALSE,VLOOKUP(($A15-1)*18+(AI$1-1),Spieltage!$C$3:$G$308,4,FALSE),"")</f>
        <v/>
      </c>
      <c r="AJ15" s="27" t="str">
        <f>IF(ISNA(VLOOKUP(($A15-1)*18+(AI$1-1),Spieltage!$C$3:$G$308,5,FALSE))=FALSE,VLOOKUP(($A15-1)*18+(AI$1-1),Spieltage!$C$3:$G$308,5,FALSE),"")</f>
        <v/>
      </c>
      <c r="AK15" s="28" t="str">
        <f>IF(ISNA(VLOOKUP(($A15-1)*18+(AK$1-1),Spieltage!$C$3:$G$308,4,FALSE))=FALSE,VLOOKUP(($A15-1)*18+(AK$1-1),Spieltage!$C$3:$G$308,4,FALSE),"")</f>
        <v/>
      </c>
      <c r="AL15" s="27" t="str">
        <f>IF(ISNA(VLOOKUP(($A15-1)*18+(AK$1-1),Spieltage!$C$3:$G$308,5,FALSE))=FALSE,VLOOKUP(($A15-1)*18+(AK$1-1),Spieltage!$C$3:$G$308,5,FALSE),"")</f>
        <v/>
      </c>
      <c r="AM15">
        <f t="shared" ca="1" si="0"/>
        <v>10</v>
      </c>
      <c r="AN15">
        <f t="shared" ca="1" si="5"/>
        <v>10</v>
      </c>
      <c r="AO15" t="str">
        <v>SC Paderborn 07</v>
      </c>
      <c r="AP15">
        <f t="shared" ca="1" si="6"/>
        <v>1</v>
      </c>
      <c r="AQ15">
        <f t="shared" ca="1" si="7"/>
        <v>0</v>
      </c>
      <c r="AR15">
        <f t="shared" ca="1" si="8"/>
        <v>1</v>
      </c>
      <c r="AS15">
        <f t="shared" ca="1" si="9"/>
        <v>0</v>
      </c>
      <c r="AT15">
        <f t="shared" ca="1" si="10"/>
        <v>0</v>
      </c>
      <c r="AU15">
        <f t="shared" ca="1" si="11"/>
        <v>0</v>
      </c>
      <c r="AV15">
        <f t="shared" ca="1" si="12"/>
        <v>0</v>
      </c>
      <c r="AW15">
        <f t="shared" ca="1" si="13"/>
        <v>1</v>
      </c>
      <c r="AY15">
        <f t="shared" si="14"/>
        <v>0</v>
      </c>
      <c r="AZ15">
        <f t="shared" si="15"/>
        <v>0</v>
      </c>
      <c r="BA15">
        <f t="shared" si="16"/>
        <v>0</v>
      </c>
      <c r="BB15">
        <f t="shared" si="17"/>
        <v>0</v>
      </c>
      <c r="BC15">
        <f t="shared" si="18"/>
        <v>0</v>
      </c>
      <c r="BD15">
        <f t="shared" si="19"/>
        <v>0</v>
      </c>
      <c r="BE15" s="1">
        <f t="shared" si="20"/>
        <v>0</v>
      </c>
      <c r="BF15" s="1">
        <f t="shared" si="21"/>
        <v>0</v>
      </c>
      <c r="BG15">
        <f t="shared" ca="1" si="2"/>
        <v>1</v>
      </c>
      <c r="BH15">
        <f t="shared" ca="1" si="3"/>
        <v>0</v>
      </c>
      <c r="BI15">
        <f t="shared" ca="1" si="3"/>
        <v>1</v>
      </c>
      <c r="BJ15">
        <f t="shared" ca="1" si="3"/>
        <v>0</v>
      </c>
      <c r="BK15">
        <f t="shared" ca="1" si="3"/>
        <v>0</v>
      </c>
      <c r="BL15">
        <f t="shared" ca="1" si="3"/>
        <v>0</v>
      </c>
      <c r="BM15">
        <f t="shared" ca="1" si="3"/>
        <v>0</v>
      </c>
      <c r="BN15">
        <f t="shared" ca="1" si="3"/>
        <v>1</v>
      </c>
      <c r="BP15">
        <f t="shared" ca="1" si="22"/>
        <v>11000000</v>
      </c>
      <c r="BQ15">
        <f t="shared" ca="1" si="4"/>
        <v>1100000012</v>
      </c>
    </row>
    <row r="16" spans="1:69" ht="19.5" customHeight="1" thickBot="1">
      <c r="A16" s="3">
        <v>13</v>
      </c>
      <c r="B16" s="3" t="str">
        <f>INDEX(Stamm!$A$2:$A$19,A16)</f>
        <v>FC Bayern München</v>
      </c>
      <c r="C16" s="26" t="str">
        <f>IF(ISNA(VLOOKUP(($A16-1)*18+(C$1-1),Spieltage!$C$3:$G$308,4,FALSE))=FALSE,VLOOKUP(($A16-1)*18+(C$1-1),Spieltage!$C$3:$G$308,4,FALSE),"")</f>
        <v/>
      </c>
      <c r="D16" s="27" t="str">
        <f>IF(ISNA(VLOOKUP(($A16-1)*18+(C$1-1),Spieltage!$C$3:$G$308,5,FALSE))=FALSE,VLOOKUP(($A16-1)*18+(C$1-1),Spieltage!$C$3:$G$308,5,FALSE),"")</f>
        <v/>
      </c>
      <c r="E16" s="28" t="str">
        <f>IF(ISNA(VLOOKUP(($A16-1)*18+(E$1-1),Spieltage!$C$3:$G$308,4,FALSE))=FALSE,VLOOKUP(($A16-1)*18+(E$1-1),Spieltage!$C$3:$G$308,4,FALSE),"")</f>
        <v/>
      </c>
      <c r="F16" s="27" t="str">
        <f>IF(ISNA(VLOOKUP(($A16-1)*18+(E$1-1),Spieltage!$C$3:$G$308,5,FALSE))=FALSE,VLOOKUP(($A16-1)*18+(E$1-1),Spieltage!$C$3:$G$308,5,FALSE),"")</f>
        <v/>
      </c>
      <c r="G16" s="28" t="str">
        <f>IF(ISNA(VLOOKUP(($A16-1)*18+(G$1-1),Spieltage!$C$3:$G$308,4,FALSE))=FALSE,VLOOKUP(($A16-1)*18+(G$1-1),Spieltage!$C$3:$G$308,4,FALSE),"")</f>
        <v/>
      </c>
      <c r="H16" s="27" t="str">
        <f>IF(ISNA(VLOOKUP(($A16-1)*18+(G$1-1),Spieltage!$C$3:$G$308,5,FALSE))=FALSE,VLOOKUP(($A16-1)*18+(G$1-1),Spieltage!$C$3:$G$308,5,FALSE),"")</f>
        <v/>
      </c>
      <c r="I16" s="28">
        <f>IF(ISNA(VLOOKUP(($A16-1)*18+(I$1-1),Spieltage!$C$3:$G$308,4,FALSE))=FALSE,VLOOKUP(($A16-1)*18+(I$1-1),Spieltage!$C$3:$G$308,4,FALSE),"")</f>
        <v>5</v>
      </c>
      <c r="J16" s="27">
        <f>IF(ISNA(VLOOKUP(($A16-1)*18+(I$1-1),Spieltage!$C$3:$G$308,5,FALSE))=FALSE,VLOOKUP(($A16-1)*18+(I$1-1),Spieltage!$C$3:$G$308,5,FALSE),"")</f>
        <v>1</v>
      </c>
      <c r="K16" s="28" t="str">
        <f>IF(ISNA(VLOOKUP(($A16-1)*18+(K$1-1),Spieltage!$C$3:$G$308,4,FALSE))=FALSE,VLOOKUP(($A16-1)*18+(K$1-1),Spieltage!$C$3:$G$308,4,FALSE),"")</f>
        <v/>
      </c>
      <c r="L16" s="27" t="str">
        <f>IF(ISNA(VLOOKUP(($A16-1)*18+(K$1-1),Spieltage!$C$3:$G$308,5,FALSE))=FALSE,VLOOKUP(($A16-1)*18+(K$1-1),Spieltage!$C$3:$G$308,5,FALSE),"")</f>
        <v/>
      </c>
      <c r="M16" s="28" t="str">
        <f>IF(ISNA(VLOOKUP(($A16-1)*18+(M$1-1),Spieltage!$C$3:$G$308,4,FALSE))=FALSE,VLOOKUP(($A16-1)*18+(M$1-1),Spieltage!$C$3:$G$308,4,FALSE),"")</f>
        <v/>
      </c>
      <c r="N16" s="27" t="str">
        <f>IF(ISNA(VLOOKUP(($A16-1)*18+(M$1-1),Spieltage!$C$3:$G$308,5,FALSE))=FALSE,VLOOKUP(($A16-1)*18+(M$1-1),Spieltage!$C$3:$G$308,5,FALSE),"")</f>
        <v/>
      </c>
      <c r="O16" s="28" t="str">
        <f>IF(ISNA(VLOOKUP(($A16-1)*18+(O$1-1),Spieltage!$C$3:$G$308,4,FALSE))=FALSE,VLOOKUP(($A16-1)*18+(O$1-1),Spieltage!$C$3:$G$308,4,FALSE),"")</f>
        <v/>
      </c>
      <c r="P16" s="27" t="str">
        <f>IF(ISNA(VLOOKUP(($A16-1)*18+(O$1-1),Spieltage!$C$3:$G$308,5,FALSE))=FALSE,VLOOKUP(($A16-1)*18+(O$1-1),Spieltage!$C$3:$G$308,5,FALSE),"")</f>
        <v/>
      </c>
      <c r="Q16" s="28" t="str">
        <f>IF(ISNA(VLOOKUP(($A16-1)*18+(Q$1-1),Spieltage!$C$3:$G$308,4,FALSE))=FALSE,VLOOKUP(($A16-1)*18+(Q$1-1),Spieltage!$C$3:$G$308,4,FALSE),"")</f>
        <v/>
      </c>
      <c r="R16" s="27" t="str">
        <f>IF(ISNA(VLOOKUP(($A16-1)*18+(Q$1-1),Spieltage!$C$3:$G$308,5,FALSE))=FALSE,VLOOKUP(($A16-1)*18+(Q$1-1),Spieltage!$C$3:$G$308,5,FALSE),"")</f>
        <v/>
      </c>
      <c r="S16" s="28" t="str">
        <f>IF(ISNA(VLOOKUP(($A16-1)*18+(S$1-1),Spieltage!$C$3:$G$308,4,FALSE))=FALSE,VLOOKUP(($A16-1)*18+(S$1-1),Spieltage!$C$3:$G$308,4,FALSE),"")</f>
        <v/>
      </c>
      <c r="T16" s="27" t="str">
        <f>IF(ISNA(VLOOKUP(($A16-1)*18+(S$1-1),Spieltage!$C$3:$G$308,5,FALSE))=FALSE,VLOOKUP(($A16-1)*18+(S$1-1),Spieltage!$C$3:$G$308,5,FALSE),"")</f>
        <v/>
      </c>
      <c r="U16" s="28" t="str">
        <f>IF(ISNA(VLOOKUP(($A16-1)*18+(U$1-1),Spieltage!$C$3:$G$308,4,FALSE))=FALSE,VLOOKUP(($A16-1)*18+(U$1-1),Spieltage!$C$3:$G$308,4,FALSE),"")</f>
        <v/>
      </c>
      <c r="V16" s="27" t="str">
        <f>IF(ISNA(VLOOKUP(($A16-1)*18+(U$1-1),Spieltage!$C$3:$G$308,5,FALSE))=FALSE,VLOOKUP(($A16-1)*18+(U$1-1),Spieltage!$C$3:$G$308,5,FALSE),"")</f>
        <v/>
      </c>
      <c r="W16" s="28" t="str">
        <f>IF(ISNA(VLOOKUP(($A16-1)*18+(W$1-1),Spieltage!$C$3:$G$308,4,FALSE))=FALSE,VLOOKUP(($A16-1)*18+(W$1-1),Spieltage!$C$3:$G$308,4,FALSE),"")</f>
        <v/>
      </c>
      <c r="X16" s="27" t="str">
        <f>IF(ISNA(VLOOKUP(($A16-1)*18+(W$1-1),Spieltage!$C$3:$G$308,5,FALSE))=FALSE,VLOOKUP(($A16-1)*18+(W$1-1),Spieltage!$C$3:$G$308,5,FALSE),"")</f>
        <v/>
      </c>
      <c r="Y16" s="28" t="str">
        <f>IF(ISNA(VLOOKUP(($A16-1)*18+(Y$1-1),Spieltage!$C$3:$G$308,4,FALSE))=FALSE,VLOOKUP(($A16-1)*18+(Y$1-1),Spieltage!$C$3:$G$308,4,FALSE),"")</f>
        <v/>
      </c>
      <c r="Z16" s="27" t="str">
        <f>IF(ISNA(VLOOKUP(($A16-1)*18+(Y$1-1),Spieltage!$C$3:$G$308,5,FALSE))=FALSE,VLOOKUP(($A16-1)*18+(Y$1-1),Spieltage!$C$3:$G$308,5,FALSE),"")</f>
        <v/>
      </c>
      <c r="AA16" s="29" t="str">
        <f>IF(ISNA(VLOOKUP(($A16-1)*18+(AA$1-1),Spieltage!$C$3:$G$308,4,FALSE))=FALSE,VLOOKUP(($A16-1)*18+(AA$1-1),Spieltage!$C$3:$G$308,4,FALSE),"")</f>
        <v/>
      </c>
      <c r="AB16" s="30" t="str">
        <f>IF(ISNA(VLOOKUP(($A16-1)*18+(AA$1-1),Spieltage!$C$3:$G$308,5,FALSE))=FALSE,VLOOKUP(($A16-1)*18+(AA$1-1),Spieltage!$C$3:$G$308,5,FALSE),"")</f>
        <v/>
      </c>
      <c r="AC16" s="28" t="str">
        <f>IF(ISNA(VLOOKUP(($A16-1)*18+(AC$1-1),Spieltage!$C$3:$G$308,4,FALSE))=FALSE,VLOOKUP(($A16-1)*18+(AC$1-1),Spieltage!$C$3:$G$308,4,FALSE),"")</f>
        <v/>
      </c>
      <c r="AD16" s="27" t="str">
        <f>IF(ISNA(VLOOKUP(($A16-1)*18+(AC$1-1),Spieltage!$C$3:$G$308,5,FALSE))=FALSE,VLOOKUP(($A16-1)*18+(AC$1-1),Spieltage!$C$3:$G$308,5,FALSE),"")</f>
        <v/>
      </c>
      <c r="AE16" s="28" t="str">
        <f>IF(ISNA(VLOOKUP(($A16-1)*18+(AE$1-1),Spieltage!$C$3:$G$308,4,FALSE))=FALSE,VLOOKUP(($A16-1)*18+(AE$1-1),Spieltage!$C$3:$G$308,4,FALSE),"")</f>
        <v/>
      </c>
      <c r="AF16" s="27" t="str">
        <f>IF(ISNA(VLOOKUP(($A16-1)*18+(AE$1-1),Spieltage!$C$3:$G$308,5,FALSE))=FALSE,VLOOKUP(($A16-1)*18+(AE$1-1),Spieltage!$C$3:$G$308,5,FALSE),"")</f>
        <v/>
      </c>
      <c r="AG16" s="28" t="str">
        <f>IF(ISNA(VLOOKUP(($A16-1)*18+(AG$1-1),Spieltage!$C$3:$G$308,4,FALSE))=FALSE,VLOOKUP(($A16-1)*18+(AG$1-1),Spieltage!$C$3:$G$308,4,FALSE),"")</f>
        <v/>
      </c>
      <c r="AH16" s="27" t="str">
        <f>IF(ISNA(VLOOKUP(($A16-1)*18+(AG$1-1),Spieltage!$C$3:$G$308,5,FALSE))=FALSE,VLOOKUP(($A16-1)*18+(AG$1-1),Spieltage!$C$3:$G$308,5,FALSE),"")</f>
        <v/>
      </c>
      <c r="AI16" s="28" t="str">
        <f>IF(ISNA(VLOOKUP(($A16-1)*18+(AI$1-1),Spieltage!$C$3:$G$308,4,FALSE))=FALSE,VLOOKUP(($A16-1)*18+(AI$1-1),Spieltage!$C$3:$G$308,4,FALSE),"")</f>
        <v/>
      </c>
      <c r="AJ16" s="27" t="str">
        <f>IF(ISNA(VLOOKUP(($A16-1)*18+(AI$1-1),Spieltage!$C$3:$G$308,5,FALSE))=FALSE,VLOOKUP(($A16-1)*18+(AI$1-1),Spieltage!$C$3:$G$308,5,FALSE),"")</f>
        <v/>
      </c>
      <c r="AK16" s="28" t="str">
        <f>IF(ISNA(VLOOKUP(($A16-1)*18+(AK$1-1),Spieltage!$C$3:$G$308,4,FALSE))=FALSE,VLOOKUP(($A16-1)*18+(AK$1-1),Spieltage!$C$3:$G$308,4,FALSE),"")</f>
        <v/>
      </c>
      <c r="AL16" s="27" t="str">
        <f>IF(ISNA(VLOOKUP(($A16-1)*18+(AK$1-1),Spieltage!$C$3:$G$308,5,FALSE))=FALSE,VLOOKUP(($A16-1)*18+(AK$1-1),Spieltage!$C$3:$G$308,5,FALSE),"")</f>
        <v/>
      </c>
      <c r="AM16">
        <f t="shared" ca="1" si="0"/>
        <v>1</v>
      </c>
      <c r="AN16">
        <f t="shared" ca="1" si="5"/>
        <v>1</v>
      </c>
      <c r="AO16" t="str">
        <v>FC Bayern München</v>
      </c>
      <c r="AP16">
        <f t="shared" ca="1" si="6"/>
        <v>1</v>
      </c>
      <c r="AQ16">
        <f t="shared" ca="1" si="7"/>
        <v>1</v>
      </c>
      <c r="AR16">
        <f t="shared" ca="1" si="8"/>
        <v>0</v>
      </c>
      <c r="AS16">
        <f t="shared" ca="1" si="9"/>
        <v>0</v>
      </c>
      <c r="AT16">
        <f t="shared" ca="1" si="10"/>
        <v>5</v>
      </c>
      <c r="AU16">
        <f t="shared" ca="1" si="11"/>
        <v>1</v>
      </c>
      <c r="AV16">
        <f t="shared" ca="1" si="12"/>
        <v>4</v>
      </c>
      <c r="AW16">
        <f t="shared" ca="1" si="13"/>
        <v>3</v>
      </c>
      <c r="AY16">
        <f t="shared" si="14"/>
        <v>1</v>
      </c>
      <c r="AZ16">
        <f t="shared" si="15"/>
        <v>1</v>
      </c>
      <c r="BA16">
        <f t="shared" si="16"/>
        <v>0</v>
      </c>
      <c r="BB16">
        <f t="shared" si="17"/>
        <v>0</v>
      </c>
      <c r="BC16">
        <f t="shared" si="18"/>
        <v>5</v>
      </c>
      <c r="BD16">
        <f t="shared" si="19"/>
        <v>1</v>
      </c>
      <c r="BE16" s="1">
        <f t="shared" si="20"/>
        <v>4</v>
      </c>
      <c r="BF16" s="1">
        <f t="shared" si="21"/>
        <v>3</v>
      </c>
      <c r="BG16">
        <f t="shared" ca="1" si="2"/>
        <v>0</v>
      </c>
      <c r="BH16">
        <f t="shared" ca="1" si="3"/>
        <v>0</v>
      </c>
      <c r="BI16">
        <f t="shared" ca="1" si="3"/>
        <v>0</v>
      </c>
      <c r="BJ16">
        <f t="shared" ca="1" si="3"/>
        <v>0</v>
      </c>
      <c r="BK16">
        <f t="shared" ca="1" si="3"/>
        <v>0</v>
      </c>
      <c r="BL16">
        <f t="shared" ca="1" si="3"/>
        <v>0</v>
      </c>
      <c r="BM16">
        <f t="shared" ca="1" si="3"/>
        <v>0</v>
      </c>
      <c r="BN16">
        <f t="shared" ca="1" si="3"/>
        <v>0</v>
      </c>
      <c r="BP16">
        <f t="shared" ca="1" si="22"/>
        <v>31004005</v>
      </c>
      <c r="BQ16">
        <f t="shared" ca="1" si="4"/>
        <v>3100400513</v>
      </c>
    </row>
    <row r="17" spans="1:69" ht="19.5" customHeight="1" thickBot="1">
      <c r="A17" s="3">
        <v>14</v>
      </c>
      <c r="B17" s="3" t="str">
        <f>INDEX(Stamm!$A$2:$A$19,A17)</f>
        <v>TSG 1899 Hoffenheim</v>
      </c>
      <c r="C17" s="26" t="str">
        <f>IF(ISNA(VLOOKUP(($A17-1)*18+(C$1-1),Spieltage!$C$3:$G$308,4,FALSE))=FALSE,VLOOKUP(($A17-1)*18+(C$1-1),Spieltage!$C$3:$G$308,4,FALSE),"")</f>
        <v/>
      </c>
      <c r="D17" s="27" t="str">
        <f>IF(ISNA(VLOOKUP(($A17-1)*18+(C$1-1),Spieltage!$C$3:$G$308,5,FALSE))=FALSE,VLOOKUP(($A17-1)*18+(C$1-1),Spieltage!$C$3:$G$308,5,FALSE),"")</f>
        <v/>
      </c>
      <c r="E17" s="28" t="str">
        <f>IF(ISNA(VLOOKUP(($A17-1)*18+(E$1-1),Spieltage!$C$3:$G$308,4,FALSE))=FALSE,VLOOKUP(($A17-1)*18+(E$1-1),Spieltage!$C$3:$G$308,4,FALSE),"")</f>
        <v/>
      </c>
      <c r="F17" s="27" t="str">
        <f>IF(ISNA(VLOOKUP(($A17-1)*18+(E$1-1),Spieltage!$C$3:$G$308,5,FALSE))=FALSE,VLOOKUP(($A17-1)*18+(E$1-1),Spieltage!$C$3:$G$308,5,FALSE),"")</f>
        <v/>
      </c>
      <c r="G17" s="28" t="str">
        <f>IF(ISNA(VLOOKUP(($A17-1)*18+(G$1-1),Spieltage!$C$3:$G$308,4,FALSE))=FALSE,VLOOKUP(($A17-1)*18+(G$1-1),Spieltage!$C$3:$G$308,4,FALSE),"")</f>
        <v/>
      </c>
      <c r="H17" s="27" t="str">
        <f>IF(ISNA(VLOOKUP(($A17-1)*18+(G$1-1),Spieltage!$C$3:$G$308,5,FALSE))=FALSE,VLOOKUP(($A17-1)*18+(G$1-1),Spieltage!$C$3:$G$308,5,FALSE),"")</f>
        <v/>
      </c>
      <c r="I17" s="28" t="str">
        <f>IF(ISNA(VLOOKUP(($A17-1)*18+(I$1-1),Spieltage!$C$3:$G$308,4,FALSE))=FALSE,VLOOKUP(($A17-1)*18+(I$1-1),Spieltage!$C$3:$G$308,4,FALSE),"")</f>
        <v/>
      </c>
      <c r="J17" s="27" t="str">
        <f>IF(ISNA(VLOOKUP(($A17-1)*18+(I$1-1),Spieltage!$C$3:$G$308,5,FALSE))=FALSE,VLOOKUP(($A17-1)*18+(I$1-1),Spieltage!$C$3:$G$308,5,FALSE),"")</f>
        <v/>
      </c>
      <c r="K17" s="28" t="str">
        <f>IF(ISNA(VLOOKUP(($A17-1)*18+(K$1-1),Spieltage!$C$3:$G$308,4,FALSE))=FALSE,VLOOKUP(($A17-1)*18+(K$1-1),Spieltage!$C$3:$G$308,4,FALSE),"")</f>
        <v/>
      </c>
      <c r="L17" s="27" t="str">
        <f>IF(ISNA(VLOOKUP(($A17-1)*18+(K$1-1),Spieltage!$C$3:$G$308,5,FALSE))=FALSE,VLOOKUP(($A17-1)*18+(K$1-1),Spieltage!$C$3:$G$308,5,FALSE),"")</f>
        <v/>
      </c>
      <c r="M17" s="28" t="str">
        <f>IF(ISNA(VLOOKUP(($A17-1)*18+(M$1-1),Spieltage!$C$3:$G$308,4,FALSE))=FALSE,VLOOKUP(($A17-1)*18+(M$1-1),Spieltage!$C$3:$G$308,4,FALSE),"")</f>
        <v/>
      </c>
      <c r="N17" s="27" t="str">
        <f>IF(ISNA(VLOOKUP(($A17-1)*18+(M$1-1),Spieltage!$C$3:$G$308,5,FALSE))=FALSE,VLOOKUP(($A17-1)*18+(M$1-1),Spieltage!$C$3:$G$308,5,FALSE),"")</f>
        <v/>
      </c>
      <c r="O17" s="28" t="str">
        <f>IF(ISNA(VLOOKUP(($A17-1)*18+(O$1-1),Spieltage!$C$3:$G$308,4,FALSE))=FALSE,VLOOKUP(($A17-1)*18+(O$1-1),Spieltage!$C$3:$G$308,4,FALSE),"")</f>
        <v/>
      </c>
      <c r="P17" s="27" t="str">
        <f>IF(ISNA(VLOOKUP(($A17-1)*18+(O$1-1),Spieltage!$C$3:$G$308,5,FALSE))=FALSE,VLOOKUP(($A17-1)*18+(O$1-1),Spieltage!$C$3:$G$308,5,FALSE),"")</f>
        <v/>
      </c>
      <c r="Q17" s="28" t="str">
        <f>IF(ISNA(VLOOKUP(($A17-1)*18+(Q$1-1),Spieltage!$C$3:$G$308,4,FALSE))=FALSE,VLOOKUP(($A17-1)*18+(Q$1-1),Spieltage!$C$3:$G$308,4,FALSE),"")</f>
        <v/>
      </c>
      <c r="R17" s="27" t="str">
        <f>IF(ISNA(VLOOKUP(($A17-1)*18+(Q$1-1),Spieltage!$C$3:$G$308,5,FALSE))=FALSE,VLOOKUP(($A17-1)*18+(Q$1-1),Spieltage!$C$3:$G$308,5,FALSE),"")</f>
        <v/>
      </c>
      <c r="S17" s="28" t="str">
        <f>IF(ISNA(VLOOKUP(($A17-1)*18+(S$1-1),Spieltage!$C$3:$G$308,4,FALSE))=FALSE,VLOOKUP(($A17-1)*18+(S$1-1),Spieltage!$C$3:$G$308,4,FALSE),"")</f>
        <v/>
      </c>
      <c r="T17" s="27" t="str">
        <f>IF(ISNA(VLOOKUP(($A17-1)*18+(S$1-1),Spieltage!$C$3:$G$308,5,FALSE))=FALSE,VLOOKUP(($A17-1)*18+(S$1-1),Spieltage!$C$3:$G$308,5,FALSE),"")</f>
        <v/>
      </c>
      <c r="U17" s="28" t="str">
        <f>IF(ISNA(VLOOKUP(($A17-1)*18+(U$1-1),Spieltage!$C$3:$G$308,4,FALSE))=FALSE,VLOOKUP(($A17-1)*18+(U$1-1),Spieltage!$C$3:$G$308,4,FALSE),"")</f>
        <v/>
      </c>
      <c r="V17" s="27" t="str">
        <f>IF(ISNA(VLOOKUP(($A17-1)*18+(U$1-1),Spieltage!$C$3:$G$308,5,FALSE))=FALSE,VLOOKUP(($A17-1)*18+(U$1-1),Spieltage!$C$3:$G$308,5,FALSE),"")</f>
        <v/>
      </c>
      <c r="W17" s="28" t="str">
        <f>IF(ISNA(VLOOKUP(($A17-1)*18+(W$1-1),Spieltage!$C$3:$G$308,4,FALSE))=FALSE,VLOOKUP(($A17-1)*18+(W$1-1),Spieltage!$C$3:$G$308,4,FALSE),"")</f>
        <v/>
      </c>
      <c r="X17" s="27" t="str">
        <f>IF(ISNA(VLOOKUP(($A17-1)*18+(W$1-1),Spieltage!$C$3:$G$308,5,FALSE))=FALSE,VLOOKUP(($A17-1)*18+(W$1-1),Spieltage!$C$3:$G$308,5,FALSE),"")</f>
        <v/>
      </c>
      <c r="Y17" s="28" t="str">
        <f>IF(ISNA(VLOOKUP(($A17-1)*18+(Y$1-1),Spieltage!$C$3:$G$308,4,FALSE))=FALSE,VLOOKUP(($A17-1)*18+(Y$1-1),Spieltage!$C$3:$G$308,4,FALSE),"")</f>
        <v/>
      </c>
      <c r="Z17" s="27" t="str">
        <f>IF(ISNA(VLOOKUP(($A17-1)*18+(Y$1-1),Spieltage!$C$3:$G$308,5,FALSE))=FALSE,VLOOKUP(($A17-1)*18+(Y$1-1),Spieltage!$C$3:$G$308,5,FALSE),"")</f>
        <v/>
      </c>
      <c r="AA17" s="28" t="str">
        <f>IF(ISNA(VLOOKUP(($A17-1)*18+(AA$1-1),Spieltage!$C$3:$G$308,4,FALSE))=FALSE,VLOOKUP(($A17-1)*18+(AA$1-1),Spieltage!$C$3:$G$308,4,FALSE),"")</f>
        <v/>
      </c>
      <c r="AB17" s="27" t="str">
        <f>IF(ISNA(VLOOKUP(($A17-1)*18+(AA$1-1),Spieltage!$C$3:$G$308,5,FALSE))=FALSE,VLOOKUP(($A17-1)*18+(AA$1-1),Spieltage!$C$3:$G$308,5,FALSE),"")</f>
        <v/>
      </c>
      <c r="AC17" s="29" t="str">
        <f>IF(ISNA(VLOOKUP(($A17-1)*18+(AC$1-1),Spieltage!$C$3:$G$308,4,FALSE))=FALSE,VLOOKUP(($A17-1)*18+(AC$1-1),Spieltage!$C$3:$G$308,4,FALSE),"")</f>
        <v/>
      </c>
      <c r="AD17" s="30" t="str">
        <f>IF(ISNA(VLOOKUP(($A17-1)*18+(AC$1-1),Spieltage!$C$3:$G$308,5,FALSE))=FALSE,VLOOKUP(($A17-1)*18+(AC$1-1),Spieltage!$C$3:$G$308,5,FALSE),"")</f>
        <v/>
      </c>
      <c r="AE17" s="28" t="str">
        <f>IF(ISNA(VLOOKUP(($A17-1)*18+(AE$1-1),Spieltage!$C$3:$G$308,4,FALSE))=FALSE,VLOOKUP(($A17-1)*18+(AE$1-1),Spieltage!$C$3:$G$308,4,FALSE),"")</f>
        <v/>
      </c>
      <c r="AF17" s="27" t="str">
        <f>IF(ISNA(VLOOKUP(($A17-1)*18+(AE$1-1),Spieltage!$C$3:$G$308,5,FALSE))=FALSE,VLOOKUP(($A17-1)*18+(AE$1-1),Spieltage!$C$3:$G$308,5,FALSE),"")</f>
        <v/>
      </c>
      <c r="AG17" s="28" t="str">
        <f>IF(ISNA(VLOOKUP(($A17-1)*18+(AG$1-1),Spieltage!$C$3:$G$308,4,FALSE))=FALSE,VLOOKUP(($A17-1)*18+(AG$1-1),Spieltage!$C$3:$G$308,4,FALSE),"")</f>
        <v/>
      </c>
      <c r="AH17" s="27" t="str">
        <f>IF(ISNA(VLOOKUP(($A17-1)*18+(AG$1-1),Spieltage!$C$3:$G$308,5,FALSE))=FALSE,VLOOKUP(($A17-1)*18+(AG$1-1),Spieltage!$C$3:$G$308,5,FALSE),"")</f>
        <v/>
      </c>
      <c r="AI17" s="28" t="str">
        <f>IF(ISNA(VLOOKUP(($A17-1)*18+(AI$1-1),Spieltage!$C$3:$G$308,4,FALSE))=FALSE,VLOOKUP(($A17-1)*18+(AI$1-1),Spieltage!$C$3:$G$308,4,FALSE),"")</f>
        <v/>
      </c>
      <c r="AJ17" s="27" t="str">
        <f>IF(ISNA(VLOOKUP(($A17-1)*18+(AI$1-1),Spieltage!$C$3:$G$308,5,FALSE))=FALSE,VLOOKUP(($A17-1)*18+(AI$1-1),Spieltage!$C$3:$G$308,5,FALSE),"")</f>
        <v/>
      </c>
      <c r="AK17" s="28" t="str">
        <f>IF(ISNA(VLOOKUP(($A17-1)*18+(AK$1-1),Spieltage!$C$3:$G$308,4,FALSE))=FALSE,VLOOKUP(($A17-1)*18+(AK$1-1),Spieltage!$C$3:$G$308,4,FALSE),"")</f>
        <v/>
      </c>
      <c r="AL17" s="27" t="str">
        <f>IF(ISNA(VLOOKUP(($A17-1)*18+(AK$1-1),Spieltage!$C$3:$G$308,5,FALSE))=FALSE,VLOOKUP(($A17-1)*18+(AK$1-1),Spieltage!$C$3:$G$308,5,FALSE),"")</f>
        <v/>
      </c>
      <c r="AM17">
        <f t="shared" ca="1" si="0"/>
        <v>12</v>
      </c>
      <c r="AN17">
        <f t="shared" ca="1" si="5"/>
        <v>12</v>
      </c>
      <c r="AO17" t="str">
        <v>TSG 1899 Hoffenheim</v>
      </c>
      <c r="AP17">
        <f t="shared" ca="1" si="6"/>
        <v>1</v>
      </c>
      <c r="AQ17">
        <f t="shared" ca="1" si="7"/>
        <v>0</v>
      </c>
      <c r="AR17">
        <f t="shared" ca="1" si="8"/>
        <v>0</v>
      </c>
      <c r="AS17">
        <f t="shared" ca="1" si="9"/>
        <v>1</v>
      </c>
      <c r="AT17">
        <f t="shared" ca="1" si="10"/>
        <v>2</v>
      </c>
      <c r="AU17">
        <f t="shared" ca="1" si="11"/>
        <v>3</v>
      </c>
      <c r="AV17">
        <f t="shared" ca="1" si="12"/>
        <v>-1</v>
      </c>
      <c r="AW17">
        <f t="shared" ca="1" si="13"/>
        <v>0</v>
      </c>
      <c r="AY17">
        <f t="shared" si="14"/>
        <v>0</v>
      </c>
      <c r="AZ17">
        <f t="shared" si="15"/>
        <v>0</v>
      </c>
      <c r="BA17">
        <f t="shared" si="16"/>
        <v>0</v>
      </c>
      <c r="BB17">
        <f t="shared" si="17"/>
        <v>0</v>
      </c>
      <c r="BC17">
        <f t="shared" si="18"/>
        <v>0</v>
      </c>
      <c r="BD17">
        <f t="shared" si="19"/>
        <v>0</v>
      </c>
      <c r="BE17" s="1">
        <f t="shared" si="20"/>
        <v>0</v>
      </c>
      <c r="BF17" s="1">
        <f t="shared" si="21"/>
        <v>0</v>
      </c>
      <c r="BG17">
        <f t="shared" ca="1" si="2"/>
        <v>1</v>
      </c>
      <c r="BH17">
        <f t="shared" ca="1" si="3"/>
        <v>0</v>
      </c>
      <c r="BI17">
        <f t="shared" ca="1" si="3"/>
        <v>0</v>
      </c>
      <c r="BJ17">
        <f t="shared" ca="1" si="3"/>
        <v>1</v>
      </c>
      <c r="BK17">
        <f t="shared" ca="1" si="3"/>
        <v>2</v>
      </c>
      <c r="BL17">
        <f t="shared" ca="1" si="3"/>
        <v>3</v>
      </c>
      <c r="BM17">
        <f t="shared" ca="1" si="3"/>
        <v>-1</v>
      </c>
      <c r="BN17">
        <f t="shared" ca="1" si="3"/>
        <v>0</v>
      </c>
      <c r="BP17">
        <f t="shared" ca="1" si="22"/>
        <v>999002</v>
      </c>
      <c r="BQ17">
        <f t="shared" ca="1" si="4"/>
        <v>99900214</v>
      </c>
    </row>
    <row r="18" spans="1:69" ht="19.5" customHeight="1" thickBot="1">
      <c r="A18" s="3">
        <v>15</v>
      </c>
      <c r="B18" s="3" t="str">
        <f>INDEX(Stamm!$A$2:$A$19,A18)</f>
        <v>FC Schalke 04</v>
      </c>
      <c r="C18" s="26" t="str">
        <f>IF(ISNA(VLOOKUP(($A18-1)*18+(C$1-1),Spieltage!$C$3:$G$308,4,FALSE))=FALSE,VLOOKUP(($A18-1)*18+(C$1-1),Spieltage!$C$3:$G$308,4,FALSE),"")</f>
        <v/>
      </c>
      <c r="D18" s="27" t="str">
        <f>IF(ISNA(VLOOKUP(($A18-1)*18+(C$1-1),Spieltage!$C$3:$G$308,5,FALSE))=FALSE,VLOOKUP(($A18-1)*18+(C$1-1),Spieltage!$C$3:$G$308,5,FALSE),"")</f>
        <v/>
      </c>
      <c r="E18" s="28" t="str">
        <f>IF(ISNA(VLOOKUP(($A18-1)*18+(E$1-1),Spieltage!$C$3:$G$308,4,FALSE))=FALSE,VLOOKUP(($A18-1)*18+(E$1-1),Spieltage!$C$3:$G$308,4,FALSE),"")</f>
        <v/>
      </c>
      <c r="F18" s="27" t="str">
        <f>IF(ISNA(VLOOKUP(($A18-1)*18+(E$1-1),Spieltage!$C$3:$G$308,5,FALSE))=FALSE,VLOOKUP(($A18-1)*18+(E$1-1),Spieltage!$C$3:$G$308,5,FALSE),"")</f>
        <v/>
      </c>
      <c r="G18" s="28" t="str">
        <f>IF(ISNA(VLOOKUP(($A18-1)*18+(G$1-1),Spieltage!$C$3:$G$308,4,FALSE))=FALSE,VLOOKUP(($A18-1)*18+(G$1-1),Spieltage!$C$3:$G$308,4,FALSE),"")</f>
        <v/>
      </c>
      <c r="H18" s="27" t="str">
        <f>IF(ISNA(VLOOKUP(($A18-1)*18+(G$1-1),Spieltage!$C$3:$G$308,5,FALSE))=FALSE,VLOOKUP(($A18-1)*18+(G$1-1),Spieltage!$C$3:$G$308,5,FALSE),"")</f>
        <v/>
      </c>
      <c r="I18" s="28" t="str">
        <f>IF(ISNA(VLOOKUP(($A18-1)*18+(I$1-1),Spieltage!$C$3:$G$308,4,FALSE))=FALSE,VLOOKUP(($A18-1)*18+(I$1-1),Spieltage!$C$3:$G$308,4,FALSE),"")</f>
        <v/>
      </c>
      <c r="J18" s="27" t="str">
        <f>IF(ISNA(VLOOKUP(($A18-1)*18+(I$1-1),Spieltage!$C$3:$G$308,5,FALSE))=FALSE,VLOOKUP(($A18-1)*18+(I$1-1),Spieltage!$C$3:$G$308,5,FALSE),"")</f>
        <v/>
      </c>
      <c r="K18" s="28" t="str">
        <f>IF(ISNA(VLOOKUP(($A18-1)*18+(K$1-1),Spieltage!$C$3:$G$308,4,FALSE))=FALSE,VLOOKUP(($A18-1)*18+(K$1-1),Spieltage!$C$3:$G$308,4,FALSE),"")</f>
        <v/>
      </c>
      <c r="L18" s="27" t="str">
        <f>IF(ISNA(VLOOKUP(($A18-1)*18+(K$1-1),Spieltage!$C$3:$G$308,5,FALSE))=FALSE,VLOOKUP(($A18-1)*18+(K$1-1),Spieltage!$C$3:$G$308,5,FALSE),"")</f>
        <v/>
      </c>
      <c r="M18" s="28" t="str">
        <f>IF(ISNA(VLOOKUP(($A18-1)*18+(M$1-1),Spieltage!$C$3:$G$308,4,FALSE))=FALSE,VLOOKUP(($A18-1)*18+(M$1-1),Spieltage!$C$3:$G$308,4,FALSE),"")</f>
        <v/>
      </c>
      <c r="N18" s="27" t="str">
        <f>IF(ISNA(VLOOKUP(($A18-1)*18+(M$1-1),Spieltage!$C$3:$G$308,5,FALSE))=FALSE,VLOOKUP(($A18-1)*18+(M$1-1),Spieltage!$C$3:$G$308,5,FALSE),"")</f>
        <v/>
      </c>
      <c r="O18" s="28" t="str">
        <f>IF(ISNA(VLOOKUP(($A18-1)*18+(O$1-1),Spieltage!$C$3:$G$308,4,FALSE))=FALSE,VLOOKUP(($A18-1)*18+(O$1-1),Spieltage!$C$3:$G$308,4,FALSE),"")</f>
        <v/>
      </c>
      <c r="P18" s="27" t="str">
        <f>IF(ISNA(VLOOKUP(($A18-1)*18+(O$1-1),Spieltage!$C$3:$G$308,5,FALSE))=FALSE,VLOOKUP(($A18-1)*18+(O$1-1),Spieltage!$C$3:$G$308,5,FALSE),"")</f>
        <v/>
      </c>
      <c r="Q18" s="28" t="str">
        <f>IF(ISNA(VLOOKUP(($A18-1)*18+(Q$1-1),Spieltage!$C$3:$G$308,4,FALSE))=FALSE,VLOOKUP(($A18-1)*18+(Q$1-1),Spieltage!$C$3:$G$308,4,FALSE),"")</f>
        <v/>
      </c>
      <c r="R18" s="27" t="str">
        <f>IF(ISNA(VLOOKUP(($A18-1)*18+(Q$1-1),Spieltage!$C$3:$G$308,5,FALSE))=FALSE,VLOOKUP(($A18-1)*18+(Q$1-1),Spieltage!$C$3:$G$308,5,FALSE),"")</f>
        <v/>
      </c>
      <c r="S18" s="28" t="str">
        <f>IF(ISNA(VLOOKUP(($A18-1)*18+(S$1-1),Spieltage!$C$3:$G$308,4,FALSE))=FALSE,VLOOKUP(($A18-1)*18+(S$1-1),Spieltage!$C$3:$G$308,4,FALSE),"")</f>
        <v/>
      </c>
      <c r="T18" s="27" t="str">
        <f>IF(ISNA(VLOOKUP(($A18-1)*18+(S$1-1),Spieltage!$C$3:$G$308,5,FALSE))=FALSE,VLOOKUP(($A18-1)*18+(S$1-1),Spieltage!$C$3:$G$308,5,FALSE),"")</f>
        <v/>
      </c>
      <c r="U18" s="28" t="str">
        <f>IF(ISNA(VLOOKUP(($A18-1)*18+(U$1-1),Spieltage!$C$3:$G$308,4,FALSE))=FALSE,VLOOKUP(($A18-1)*18+(U$1-1),Spieltage!$C$3:$G$308,4,FALSE),"")</f>
        <v/>
      </c>
      <c r="V18" s="27" t="str">
        <f>IF(ISNA(VLOOKUP(($A18-1)*18+(U$1-1),Spieltage!$C$3:$G$308,5,FALSE))=FALSE,VLOOKUP(($A18-1)*18+(U$1-1),Spieltage!$C$3:$G$308,5,FALSE),"")</f>
        <v/>
      </c>
      <c r="W18" s="28" t="str">
        <f>IF(ISNA(VLOOKUP(($A18-1)*18+(W$1-1),Spieltage!$C$3:$G$308,4,FALSE))=FALSE,VLOOKUP(($A18-1)*18+(W$1-1),Spieltage!$C$3:$G$308,4,FALSE),"")</f>
        <v/>
      </c>
      <c r="X18" s="27" t="str">
        <f>IF(ISNA(VLOOKUP(($A18-1)*18+(W$1-1),Spieltage!$C$3:$G$308,5,FALSE))=FALSE,VLOOKUP(($A18-1)*18+(W$1-1),Spieltage!$C$3:$G$308,5,FALSE),"")</f>
        <v/>
      </c>
      <c r="Y18" s="28" t="str">
        <f>IF(ISNA(VLOOKUP(($A18-1)*18+(Y$1-1),Spieltage!$C$3:$G$308,4,FALSE))=FALSE,VLOOKUP(($A18-1)*18+(Y$1-1),Spieltage!$C$3:$G$308,4,FALSE),"")</f>
        <v/>
      </c>
      <c r="Z18" s="27" t="str">
        <f>IF(ISNA(VLOOKUP(($A18-1)*18+(Y$1-1),Spieltage!$C$3:$G$308,5,FALSE))=FALSE,VLOOKUP(($A18-1)*18+(Y$1-1),Spieltage!$C$3:$G$308,5,FALSE),"")</f>
        <v/>
      </c>
      <c r="AA18" s="28" t="str">
        <f>IF(ISNA(VLOOKUP(($A18-1)*18+(AA$1-1),Spieltage!$C$3:$G$308,4,FALSE))=FALSE,VLOOKUP(($A18-1)*18+(AA$1-1),Spieltage!$C$3:$G$308,4,FALSE),"")</f>
        <v/>
      </c>
      <c r="AB18" s="27" t="str">
        <f>IF(ISNA(VLOOKUP(($A18-1)*18+(AA$1-1),Spieltage!$C$3:$G$308,5,FALSE))=FALSE,VLOOKUP(($A18-1)*18+(AA$1-1),Spieltage!$C$3:$G$308,5,FALSE),"")</f>
        <v/>
      </c>
      <c r="AC18" s="28" t="str">
        <f>IF(ISNA(VLOOKUP(($A18-1)*18+(AC$1-1),Spieltage!$C$3:$G$308,4,FALSE))=FALSE,VLOOKUP(($A18-1)*18+(AC$1-1),Spieltage!$C$3:$G$308,4,FALSE),"")</f>
        <v/>
      </c>
      <c r="AD18" s="27" t="str">
        <f>IF(ISNA(VLOOKUP(($A18-1)*18+(AC$1-1),Spieltage!$C$3:$G$308,5,FALSE))=FALSE,VLOOKUP(($A18-1)*18+(AC$1-1),Spieltage!$C$3:$G$308,5,FALSE),"")</f>
        <v/>
      </c>
      <c r="AE18" s="31" t="str">
        <f>IF(ISNA(VLOOKUP(($A18-1)*18+(AE$1-1),Spieltage!$C$3:$G$308,4,FALSE))=FALSE,VLOOKUP(($A18-1)*18+(AE$1-1),Spieltage!$C$3:$G$308,4,FALSE),"")</f>
        <v/>
      </c>
      <c r="AF18" s="32" t="str">
        <f>IF(ISNA(VLOOKUP(($A18-1)*18+(AE$1-1),Spieltage!$C$3:$G$308,5,FALSE))=FALSE,VLOOKUP(($A18-1)*18+(AE$1-1),Spieltage!$C$3:$G$308,5,FALSE),"")</f>
        <v/>
      </c>
      <c r="AG18" s="28" t="str">
        <f>IF(ISNA(VLOOKUP(($A18-1)*18+(AG$1-1),Spieltage!$C$3:$G$308,4,FALSE))=FALSE,VLOOKUP(($A18-1)*18+(AG$1-1),Spieltage!$C$3:$G$308,4,FALSE),"")</f>
        <v/>
      </c>
      <c r="AH18" s="27" t="str">
        <f>IF(ISNA(VLOOKUP(($A18-1)*18+(AG$1-1),Spieltage!$C$3:$G$308,5,FALSE))=FALSE,VLOOKUP(($A18-1)*18+(AG$1-1),Spieltage!$C$3:$G$308,5,FALSE),"")</f>
        <v/>
      </c>
      <c r="AI18" s="28" t="str">
        <f>IF(ISNA(VLOOKUP(($A18-1)*18+(AI$1-1),Spieltage!$C$3:$G$308,4,FALSE))=FALSE,VLOOKUP(($A18-1)*18+(AI$1-1),Spieltage!$C$3:$G$308,4,FALSE),"")</f>
        <v/>
      </c>
      <c r="AJ18" s="27" t="str">
        <f>IF(ISNA(VLOOKUP(($A18-1)*18+(AI$1-1),Spieltage!$C$3:$G$308,5,FALSE))=FALSE,VLOOKUP(($A18-1)*18+(AI$1-1),Spieltage!$C$3:$G$308,5,FALSE),"")</f>
        <v/>
      </c>
      <c r="AK18" s="28" t="str">
        <f>IF(ISNA(VLOOKUP(($A18-1)*18+(AK$1-1),Spieltage!$C$3:$G$308,4,FALSE))=FALSE,VLOOKUP(($A18-1)*18+(AK$1-1),Spieltage!$C$3:$G$308,4,FALSE),"")</f>
        <v/>
      </c>
      <c r="AL18" s="27" t="str">
        <f>IF(ISNA(VLOOKUP(($A18-1)*18+(AK$1-1),Spieltage!$C$3:$G$308,5,FALSE))=FALSE,VLOOKUP(($A18-1)*18+(AK$1-1),Spieltage!$C$3:$G$308,5,FALSE),"")</f>
        <v/>
      </c>
      <c r="AM18">
        <f t="shared" ca="1" si="0"/>
        <v>17</v>
      </c>
      <c r="AN18">
        <f t="shared" ca="1" si="5"/>
        <v>16</v>
      </c>
      <c r="AO18" t="str">
        <v>FC Schalke 04</v>
      </c>
      <c r="AP18">
        <f t="shared" ca="1" si="6"/>
        <v>1</v>
      </c>
      <c r="AQ18">
        <f t="shared" ca="1" si="7"/>
        <v>0</v>
      </c>
      <c r="AR18">
        <f t="shared" ca="1" si="8"/>
        <v>0</v>
      </c>
      <c r="AS18">
        <f t="shared" ca="1" si="9"/>
        <v>1</v>
      </c>
      <c r="AT18">
        <f t="shared" ca="1" si="10"/>
        <v>0</v>
      </c>
      <c r="AU18">
        <f t="shared" ca="1" si="11"/>
        <v>3</v>
      </c>
      <c r="AV18">
        <f t="shared" ca="1" si="12"/>
        <v>-3</v>
      </c>
      <c r="AW18">
        <f t="shared" ca="1" si="13"/>
        <v>0</v>
      </c>
      <c r="AY18">
        <f t="shared" si="14"/>
        <v>0</v>
      </c>
      <c r="AZ18">
        <f t="shared" si="15"/>
        <v>0</v>
      </c>
      <c r="BA18">
        <f t="shared" si="16"/>
        <v>0</v>
      </c>
      <c r="BB18">
        <f t="shared" si="17"/>
        <v>0</v>
      </c>
      <c r="BC18">
        <f t="shared" si="18"/>
        <v>0</v>
      </c>
      <c r="BD18">
        <f t="shared" si="19"/>
        <v>0</v>
      </c>
      <c r="BE18" s="1">
        <f t="shared" si="20"/>
        <v>0</v>
      </c>
      <c r="BF18" s="1">
        <f t="shared" si="21"/>
        <v>0</v>
      </c>
      <c r="BG18">
        <f t="shared" ca="1" si="2"/>
        <v>1</v>
      </c>
      <c r="BH18">
        <f t="shared" ca="1" si="3"/>
        <v>0</v>
      </c>
      <c r="BI18">
        <f t="shared" ca="1" si="3"/>
        <v>0</v>
      </c>
      <c r="BJ18">
        <f t="shared" ca="1" si="3"/>
        <v>1</v>
      </c>
      <c r="BK18">
        <f t="shared" ca="1" si="3"/>
        <v>0</v>
      </c>
      <c r="BL18">
        <f t="shared" ca="1" si="3"/>
        <v>3</v>
      </c>
      <c r="BM18">
        <f t="shared" ca="1" si="3"/>
        <v>-3</v>
      </c>
      <c r="BN18">
        <f t="shared" ca="1" si="3"/>
        <v>0</v>
      </c>
      <c r="BP18">
        <f t="shared" ca="1" si="22"/>
        <v>997000</v>
      </c>
      <c r="BQ18">
        <f t="shared" ca="1" si="4"/>
        <v>99700015</v>
      </c>
    </row>
    <row r="19" spans="1:69" ht="19.5" customHeight="1" thickBot="1">
      <c r="A19" s="3">
        <v>16</v>
      </c>
      <c r="B19" s="3" t="str">
        <f>INDEX(Stamm!$A$2:$A$19,A19)</f>
        <v>Borussia Mönchengladbach</v>
      </c>
      <c r="C19" s="26" t="str">
        <f>IF(ISNA(VLOOKUP(($A19-1)*18+(C$1-1),Spieltage!$C$3:$G$308,4,FALSE))=FALSE,VLOOKUP(($A19-1)*18+(C$1-1),Spieltage!$C$3:$G$308,4,FALSE),"")</f>
        <v/>
      </c>
      <c r="D19" s="27" t="str">
        <f>IF(ISNA(VLOOKUP(($A19-1)*18+(C$1-1),Spieltage!$C$3:$G$308,5,FALSE))=FALSE,VLOOKUP(($A19-1)*18+(C$1-1),Spieltage!$C$3:$G$308,5,FALSE),"")</f>
        <v/>
      </c>
      <c r="E19" s="28" t="str">
        <f>IF(ISNA(VLOOKUP(($A19-1)*18+(E$1-1),Spieltage!$C$3:$G$308,4,FALSE))=FALSE,VLOOKUP(($A19-1)*18+(E$1-1),Spieltage!$C$3:$G$308,4,FALSE),"")</f>
        <v/>
      </c>
      <c r="F19" s="27" t="str">
        <f>IF(ISNA(VLOOKUP(($A19-1)*18+(E$1-1),Spieltage!$C$3:$G$308,5,FALSE))=FALSE,VLOOKUP(($A19-1)*18+(E$1-1),Spieltage!$C$3:$G$308,5,FALSE),"")</f>
        <v/>
      </c>
      <c r="G19" s="28" t="str">
        <f>IF(ISNA(VLOOKUP(($A19-1)*18+(G$1-1),Spieltage!$C$3:$G$308,4,FALSE))=FALSE,VLOOKUP(($A19-1)*18+(G$1-1),Spieltage!$C$3:$G$308,4,FALSE),"")</f>
        <v/>
      </c>
      <c r="H19" s="27" t="str">
        <f>IF(ISNA(VLOOKUP(($A19-1)*18+(G$1-1),Spieltage!$C$3:$G$308,5,FALSE))=FALSE,VLOOKUP(($A19-1)*18+(G$1-1),Spieltage!$C$3:$G$308,5,FALSE),"")</f>
        <v/>
      </c>
      <c r="I19" s="28" t="str">
        <f>IF(ISNA(VLOOKUP(($A19-1)*18+(I$1-1),Spieltage!$C$3:$G$308,4,FALSE))=FALSE,VLOOKUP(($A19-1)*18+(I$1-1),Spieltage!$C$3:$G$308,4,FALSE),"")</f>
        <v/>
      </c>
      <c r="J19" s="27" t="str">
        <f>IF(ISNA(VLOOKUP(($A19-1)*18+(I$1-1),Spieltage!$C$3:$G$308,5,FALSE))=FALSE,VLOOKUP(($A19-1)*18+(I$1-1),Spieltage!$C$3:$G$308,5,FALSE),"")</f>
        <v/>
      </c>
      <c r="K19" s="28" t="str">
        <f>IF(ISNA(VLOOKUP(($A19-1)*18+(K$1-1),Spieltage!$C$3:$G$308,4,FALSE))=FALSE,VLOOKUP(($A19-1)*18+(K$1-1),Spieltage!$C$3:$G$308,4,FALSE),"")</f>
        <v/>
      </c>
      <c r="L19" s="27" t="str">
        <f>IF(ISNA(VLOOKUP(($A19-1)*18+(K$1-1),Spieltage!$C$3:$G$308,5,FALSE))=FALSE,VLOOKUP(($A19-1)*18+(K$1-1),Spieltage!$C$3:$G$308,5,FALSE),"")</f>
        <v/>
      </c>
      <c r="M19" s="28" t="str">
        <f>IF(ISNA(VLOOKUP(($A19-1)*18+(M$1-1),Spieltage!$C$3:$G$308,4,FALSE))=FALSE,VLOOKUP(($A19-1)*18+(M$1-1),Spieltage!$C$3:$G$308,4,FALSE),"")</f>
        <v/>
      </c>
      <c r="N19" s="27" t="str">
        <f>IF(ISNA(VLOOKUP(($A19-1)*18+(M$1-1),Spieltage!$C$3:$G$308,5,FALSE))=FALSE,VLOOKUP(($A19-1)*18+(M$1-1),Spieltage!$C$3:$G$308,5,FALSE),"")</f>
        <v/>
      </c>
      <c r="O19" s="28" t="str">
        <f>IF(ISNA(VLOOKUP(($A19-1)*18+(O$1-1),Spieltage!$C$3:$G$308,4,FALSE))=FALSE,VLOOKUP(($A19-1)*18+(O$1-1),Spieltage!$C$3:$G$308,4,FALSE),"")</f>
        <v/>
      </c>
      <c r="P19" s="27" t="str">
        <f>IF(ISNA(VLOOKUP(($A19-1)*18+(O$1-1),Spieltage!$C$3:$G$308,5,FALSE))=FALSE,VLOOKUP(($A19-1)*18+(O$1-1),Spieltage!$C$3:$G$308,5,FALSE),"")</f>
        <v/>
      </c>
      <c r="Q19" s="28" t="str">
        <f>IF(ISNA(VLOOKUP(($A19-1)*18+(Q$1-1),Spieltage!$C$3:$G$308,4,FALSE))=FALSE,VLOOKUP(($A19-1)*18+(Q$1-1),Spieltage!$C$3:$G$308,4,FALSE),"")</f>
        <v/>
      </c>
      <c r="R19" s="27" t="str">
        <f>IF(ISNA(VLOOKUP(($A19-1)*18+(Q$1-1),Spieltage!$C$3:$G$308,5,FALSE))=FALSE,VLOOKUP(($A19-1)*18+(Q$1-1),Spieltage!$C$3:$G$308,5,FALSE),"")</f>
        <v/>
      </c>
      <c r="S19" s="28" t="str">
        <f>IF(ISNA(VLOOKUP(($A19-1)*18+(S$1-1),Spieltage!$C$3:$G$308,4,FALSE))=FALSE,VLOOKUP(($A19-1)*18+(S$1-1),Spieltage!$C$3:$G$308,4,FALSE),"")</f>
        <v/>
      </c>
      <c r="T19" s="27" t="str">
        <f>IF(ISNA(VLOOKUP(($A19-1)*18+(S$1-1),Spieltage!$C$3:$G$308,5,FALSE))=FALSE,VLOOKUP(($A19-1)*18+(S$1-1),Spieltage!$C$3:$G$308,5,FALSE),"")</f>
        <v/>
      </c>
      <c r="U19" s="28" t="str">
        <f>IF(ISNA(VLOOKUP(($A19-1)*18+(U$1-1),Spieltage!$C$3:$G$308,4,FALSE))=FALSE,VLOOKUP(($A19-1)*18+(U$1-1),Spieltage!$C$3:$G$308,4,FALSE),"")</f>
        <v/>
      </c>
      <c r="V19" s="27" t="str">
        <f>IF(ISNA(VLOOKUP(($A19-1)*18+(U$1-1),Spieltage!$C$3:$G$308,5,FALSE))=FALSE,VLOOKUP(($A19-1)*18+(U$1-1),Spieltage!$C$3:$G$308,5,FALSE),"")</f>
        <v/>
      </c>
      <c r="W19" s="28" t="str">
        <f>IF(ISNA(VLOOKUP(($A19-1)*18+(W$1-1),Spieltage!$C$3:$G$308,4,FALSE))=FALSE,VLOOKUP(($A19-1)*18+(W$1-1),Spieltage!$C$3:$G$308,4,FALSE),"")</f>
        <v/>
      </c>
      <c r="X19" s="27" t="str">
        <f>IF(ISNA(VLOOKUP(($A19-1)*18+(W$1-1),Spieltage!$C$3:$G$308,5,FALSE))=FALSE,VLOOKUP(($A19-1)*18+(W$1-1),Spieltage!$C$3:$G$308,5,FALSE),"")</f>
        <v/>
      </c>
      <c r="Y19" s="28" t="str">
        <f>IF(ISNA(VLOOKUP(($A19-1)*18+(Y$1-1),Spieltage!$C$3:$G$308,4,FALSE))=FALSE,VLOOKUP(($A19-1)*18+(Y$1-1),Spieltage!$C$3:$G$308,4,FALSE),"")</f>
        <v/>
      </c>
      <c r="Z19" s="27" t="str">
        <f>IF(ISNA(VLOOKUP(($A19-1)*18+(Y$1-1),Spieltage!$C$3:$G$308,5,FALSE))=FALSE,VLOOKUP(($A19-1)*18+(Y$1-1),Spieltage!$C$3:$G$308,5,FALSE),"")</f>
        <v/>
      </c>
      <c r="AA19" s="28" t="str">
        <f>IF(ISNA(VLOOKUP(($A19-1)*18+(AA$1-1),Spieltage!$C$3:$G$308,4,FALSE))=FALSE,VLOOKUP(($A19-1)*18+(AA$1-1),Spieltage!$C$3:$G$308,4,FALSE),"")</f>
        <v/>
      </c>
      <c r="AB19" s="27" t="str">
        <f>IF(ISNA(VLOOKUP(($A19-1)*18+(AA$1-1),Spieltage!$C$3:$G$308,5,FALSE))=FALSE,VLOOKUP(($A19-1)*18+(AA$1-1),Spieltage!$C$3:$G$308,5,FALSE),"")</f>
        <v/>
      </c>
      <c r="AC19" s="28" t="str">
        <f>IF(ISNA(VLOOKUP(($A19-1)*18+(AC$1-1),Spieltage!$C$3:$G$308,4,FALSE))=FALSE,VLOOKUP(($A19-1)*18+(AC$1-1),Spieltage!$C$3:$G$308,4,FALSE),"")</f>
        <v/>
      </c>
      <c r="AD19" s="27" t="str">
        <f>IF(ISNA(VLOOKUP(($A19-1)*18+(AC$1-1),Spieltage!$C$3:$G$308,5,FALSE))=FALSE,VLOOKUP(($A19-1)*18+(AC$1-1),Spieltage!$C$3:$G$308,5,FALSE),"")</f>
        <v/>
      </c>
      <c r="AE19" s="28" t="str">
        <f>IF(ISNA(VLOOKUP(($A19-1)*18+(AE$1-1),Spieltage!$C$3:$G$308,4,FALSE))=FALSE,VLOOKUP(($A19-1)*18+(AE$1-1),Spieltage!$C$3:$G$308,4,FALSE),"")</f>
        <v/>
      </c>
      <c r="AF19" s="27" t="str">
        <f>IF(ISNA(VLOOKUP(($A19-1)*18+(AE$1-1),Spieltage!$C$3:$G$308,5,FALSE))=FALSE,VLOOKUP(($A19-1)*18+(AE$1-1),Spieltage!$C$3:$G$308,5,FALSE),"")</f>
        <v/>
      </c>
      <c r="AG19" s="29" t="str">
        <f>IF(ISNA(VLOOKUP(($A19-1)*18+(AG$1-1),Spieltage!$C$3:$G$308,4,FALSE))=FALSE,VLOOKUP(($A19-1)*18+(AG$1-1),Spieltage!$C$3:$G$308,4,FALSE),"")</f>
        <v/>
      </c>
      <c r="AH19" s="30" t="str">
        <f>IF(ISNA(VLOOKUP(($A19-1)*18+(AG$1-1),Spieltage!$C$3:$G$308,5,FALSE))=FALSE,VLOOKUP(($A19-1)*18+(AG$1-1),Spieltage!$C$3:$G$308,5,FALSE),"")</f>
        <v/>
      </c>
      <c r="AI19" s="28" t="str">
        <f>IF(ISNA(VLOOKUP(($A19-1)*18+(AI$1-1),Spieltage!$C$3:$G$308,4,FALSE))=FALSE,VLOOKUP(($A19-1)*18+(AI$1-1),Spieltage!$C$3:$G$308,4,FALSE),"")</f>
        <v/>
      </c>
      <c r="AJ19" s="27" t="str">
        <f>IF(ISNA(VLOOKUP(($A19-1)*18+(AI$1-1),Spieltage!$C$3:$G$308,5,FALSE))=FALSE,VLOOKUP(($A19-1)*18+(AI$1-1),Spieltage!$C$3:$G$308,5,FALSE),"")</f>
        <v/>
      </c>
      <c r="AK19" s="28" t="str">
        <f>IF(ISNA(VLOOKUP(($A19-1)*18+(AK$1-1),Spieltage!$C$3:$G$308,4,FALSE))=FALSE,VLOOKUP(($A19-1)*18+(AK$1-1),Spieltage!$C$3:$G$308,4,FALSE),"")</f>
        <v/>
      </c>
      <c r="AL19" s="27" t="str">
        <f>IF(ISNA(VLOOKUP(($A19-1)*18+(AK$1-1),Spieltage!$C$3:$G$308,5,FALSE))=FALSE,VLOOKUP(($A19-1)*18+(AK$1-1),Spieltage!$C$3:$G$308,5,FALSE),"")</f>
        <v/>
      </c>
      <c r="AM19">
        <f t="shared" ca="1" si="0"/>
        <v>16</v>
      </c>
      <c r="AN19">
        <f t="shared" ca="1" si="5"/>
        <v>16</v>
      </c>
      <c r="AO19" t="str">
        <v>Borussia Mönchengladbach</v>
      </c>
      <c r="AP19">
        <f t="shared" ca="1" si="6"/>
        <v>1</v>
      </c>
      <c r="AQ19">
        <f t="shared" ca="1" si="7"/>
        <v>0</v>
      </c>
      <c r="AR19">
        <f t="shared" ca="1" si="8"/>
        <v>0</v>
      </c>
      <c r="AS19">
        <f t="shared" ca="1" si="9"/>
        <v>1</v>
      </c>
      <c r="AT19">
        <f t="shared" ca="1" si="10"/>
        <v>0</v>
      </c>
      <c r="AU19">
        <f t="shared" ca="1" si="11"/>
        <v>3</v>
      </c>
      <c r="AV19">
        <f t="shared" ca="1" si="12"/>
        <v>-3</v>
      </c>
      <c r="AW19">
        <f t="shared" ca="1" si="13"/>
        <v>0</v>
      </c>
      <c r="AY19">
        <f t="shared" si="14"/>
        <v>0</v>
      </c>
      <c r="AZ19">
        <f t="shared" si="15"/>
        <v>0</v>
      </c>
      <c r="BA19">
        <f t="shared" si="16"/>
        <v>0</v>
      </c>
      <c r="BB19">
        <f t="shared" si="17"/>
        <v>0</v>
      </c>
      <c r="BC19">
        <f t="shared" si="18"/>
        <v>0</v>
      </c>
      <c r="BD19">
        <f t="shared" si="19"/>
        <v>0</v>
      </c>
      <c r="BE19" s="1">
        <f t="shared" si="20"/>
        <v>0</v>
      </c>
      <c r="BF19" s="1">
        <f t="shared" si="21"/>
        <v>0</v>
      </c>
      <c r="BG19">
        <f t="shared" ca="1" si="2"/>
        <v>1</v>
      </c>
      <c r="BH19">
        <f t="shared" ca="1" si="3"/>
        <v>0</v>
      </c>
      <c r="BI19">
        <f t="shared" ca="1" si="3"/>
        <v>0</v>
      </c>
      <c r="BJ19">
        <f t="shared" ca="1" si="3"/>
        <v>1</v>
      </c>
      <c r="BK19">
        <f t="shared" ca="1" si="3"/>
        <v>0</v>
      </c>
      <c r="BL19">
        <f t="shared" ca="1" si="3"/>
        <v>3</v>
      </c>
      <c r="BM19">
        <f t="shared" ca="1" si="3"/>
        <v>-3</v>
      </c>
      <c r="BN19">
        <f t="shared" ca="1" si="3"/>
        <v>0</v>
      </c>
      <c r="BP19">
        <f t="shared" ca="1" si="22"/>
        <v>997000</v>
      </c>
      <c r="BQ19">
        <f t="shared" ca="1" si="4"/>
        <v>99700016</v>
      </c>
    </row>
    <row r="20" spans="1:69" ht="19.5" customHeight="1" thickBot="1">
      <c r="A20" s="3">
        <v>17</v>
      </c>
      <c r="B20" s="3" t="str">
        <f>INDEX(Stamm!$A$2:$A$19,A20)</f>
        <v>RB Leipzig</v>
      </c>
      <c r="C20" s="26" t="str">
        <f>IF(ISNA(VLOOKUP(($A20-1)*18+(C$1-1),Spieltage!$C$3:$G$308,4,FALSE))=FALSE,VLOOKUP(($A20-1)*18+(C$1-1),Spieltage!$C$3:$G$308,4,FALSE),"")</f>
        <v/>
      </c>
      <c r="D20" s="27" t="str">
        <f>IF(ISNA(VLOOKUP(($A20-1)*18+(C$1-1),Spieltage!$C$3:$G$308,5,FALSE))=FALSE,VLOOKUP(($A20-1)*18+(C$1-1),Spieltage!$C$3:$G$308,5,FALSE),"")</f>
        <v/>
      </c>
      <c r="E20" s="28" t="str">
        <f>IF(ISNA(VLOOKUP(($A20-1)*18+(E$1-1),Spieltage!$C$3:$G$308,4,FALSE))=FALSE,VLOOKUP(($A20-1)*18+(E$1-1),Spieltage!$C$3:$G$308,4,FALSE),"")</f>
        <v/>
      </c>
      <c r="F20" s="27" t="str">
        <f>IF(ISNA(VLOOKUP(($A20-1)*18+(E$1-1),Spieltage!$C$3:$G$308,5,FALSE))=FALSE,VLOOKUP(($A20-1)*18+(E$1-1),Spieltage!$C$3:$G$308,5,FALSE),"")</f>
        <v/>
      </c>
      <c r="G20" s="28" t="str">
        <f>IF(ISNA(VLOOKUP(($A20-1)*18+(G$1-1),Spieltage!$C$3:$G$308,4,FALSE))=FALSE,VLOOKUP(($A20-1)*18+(G$1-1),Spieltage!$C$3:$G$308,4,FALSE),"")</f>
        <v/>
      </c>
      <c r="H20" s="27" t="str">
        <f>IF(ISNA(VLOOKUP(($A20-1)*18+(G$1-1),Spieltage!$C$3:$G$308,5,FALSE))=FALSE,VLOOKUP(($A20-1)*18+(G$1-1),Spieltage!$C$3:$G$308,5,FALSE),"")</f>
        <v/>
      </c>
      <c r="I20" s="28" t="str">
        <f>IF(ISNA(VLOOKUP(($A20-1)*18+(I$1-1),Spieltage!$C$3:$G$308,4,FALSE))=FALSE,VLOOKUP(($A20-1)*18+(I$1-1),Spieltage!$C$3:$G$308,4,FALSE),"")</f>
        <v/>
      </c>
      <c r="J20" s="27" t="str">
        <f>IF(ISNA(VLOOKUP(($A20-1)*18+(I$1-1),Spieltage!$C$3:$G$308,5,FALSE))=FALSE,VLOOKUP(($A20-1)*18+(I$1-1),Spieltage!$C$3:$G$308,5,FALSE),"")</f>
        <v/>
      </c>
      <c r="K20" s="28" t="str">
        <f>IF(ISNA(VLOOKUP(($A20-1)*18+(K$1-1),Spieltage!$C$3:$G$308,4,FALSE))=FALSE,VLOOKUP(($A20-1)*18+(K$1-1),Spieltage!$C$3:$G$308,4,FALSE),"")</f>
        <v/>
      </c>
      <c r="L20" s="27" t="str">
        <f>IF(ISNA(VLOOKUP(($A20-1)*18+(K$1-1),Spieltage!$C$3:$G$308,5,FALSE))=FALSE,VLOOKUP(($A20-1)*18+(K$1-1),Spieltage!$C$3:$G$308,5,FALSE),"")</f>
        <v/>
      </c>
      <c r="M20" s="28" t="str">
        <f>IF(ISNA(VLOOKUP(($A20-1)*18+(M$1-1),Spieltage!$C$3:$G$308,4,FALSE))=FALSE,VLOOKUP(($A20-1)*18+(M$1-1),Spieltage!$C$3:$G$308,4,FALSE),"")</f>
        <v/>
      </c>
      <c r="N20" s="27" t="str">
        <f>IF(ISNA(VLOOKUP(($A20-1)*18+(M$1-1),Spieltage!$C$3:$G$308,5,FALSE))=FALSE,VLOOKUP(($A20-1)*18+(M$1-1),Spieltage!$C$3:$G$308,5,FALSE),"")</f>
        <v/>
      </c>
      <c r="O20" s="28" t="str">
        <f>IF(ISNA(VLOOKUP(($A20-1)*18+(O$1-1),Spieltage!$C$3:$G$308,4,FALSE))=FALSE,VLOOKUP(($A20-1)*18+(O$1-1),Spieltage!$C$3:$G$308,4,FALSE),"")</f>
        <v/>
      </c>
      <c r="P20" s="27" t="str">
        <f>IF(ISNA(VLOOKUP(($A20-1)*18+(O$1-1),Spieltage!$C$3:$G$308,5,FALSE))=FALSE,VLOOKUP(($A20-1)*18+(O$1-1),Spieltage!$C$3:$G$308,5,FALSE),"")</f>
        <v/>
      </c>
      <c r="Q20" s="28" t="str">
        <f>IF(ISNA(VLOOKUP(($A20-1)*18+(Q$1-1),Spieltage!$C$3:$G$308,4,FALSE))=FALSE,VLOOKUP(($A20-1)*18+(Q$1-1),Spieltage!$C$3:$G$308,4,FALSE),"")</f>
        <v/>
      </c>
      <c r="R20" s="27" t="str">
        <f>IF(ISNA(VLOOKUP(($A20-1)*18+(Q$1-1),Spieltage!$C$3:$G$308,5,FALSE))=FALSE,VLOOKUP(($A20-1)*18+(Q$1-1),Spieltage!$C$3:$G$308,5,FALSE),"")</f>
        <v/>
      </c>
      <c r="S20" s="28" t="str">
        <f>IF(ISNA(VLOOKUP(($A20-1)*18+(S$1-1),Spieltage!$C$3:$G$308,4,FALSE))=FALSE,VLOOKUP(($A20-1)*18+(S$1-1),Spieltage!$C$3:$G$308,4,FALSE),"")</f>
        <v/>
      </c>
      <c r="T20" s="27" t="str">
        <f>IF(ISNA(VLOOKUP(($A20-1)*18+(S$1-1),Spieltage!$C$3:$G$308,5,FALSE))=FALSE,VLOOKUP(($A20-1)*18+(S$1-1),Spieltage!$C$3:$G$308,5,FALSE),"")</f>
        <v/>
      </c>
      <c r="U20" s="28" t="str">
        <f>IF(ISNA(VLOOKUP(($A20-1)*18+(U$1-1),Spieltage!$C$3:$G$308,4,FALSE))=FALSE,VLOOKUP(($A20-1)*18+(U$1-1),Spieltage!$C$3:$G$308,4,FALSE),"")</f>
        <v/>
      </c>
      <c r="V20" s="27" t="str">
        <f>IF(ISNA(VLOOKUP(($A20-1)*18+(U$1-1),Spieltage!$C$3:$G$308,5,FALSE))=FALSE,VLOOKUP(($A20-1)*18+(U$1-1),Spieltage!$C$3:$G$308,5,FALSE),"")</f>
        <v/>
      </c>
      <c r="W20" s="28" t="str">
        <f>IF(ISNA(VLOOKUP(($A20-1)*18+(W$1-1),Spieltage!$C$3:$G$308,4,FALSE))=FALSE,VLOOKUP(($A20-1)*18+(W$1-1),Spieltage!$C$3:$G$308,4,FALSE),"")</f>
        <v/>
      </c>
      <c r="X20" s="27" t="str">
        <f>IF(ISNA(VLOOKUP(($A20-1)*18+(W$1-1),Spieltage!$C$3:$G$308,5,FALSE))=FALSE,VLOOKUP(($A20-1)*18+(W$1-1),Spieltage!$C$3:$G$308,5,FALSE),"")</f>
        <v/>
      </c>
      <c r="Y20" s="28" t="str">
        <f>IF(ISNA(VLOOKUP(($A20-1)*18+(Y$1-1),Spieltage!$C$3:$G$308,4,FALSE))=FALSE,VLOOKUP(($A20-1)*18+(Y$1-1),Spieltage!$C$3:$G$308,4,FALSE),"")</f>
        <v/>
      </c>
      <c r="Z20" s="27" t="str">
        <f>IF(ISNA(VLOOKUP(($A20-1)*18+(Y$1-1),Spieltage!$C$3:$G$308,5,FALSE))=FALSE,VLOOKUP(($A20-1)*18+(Y$1-1),Spieltage!$C$3:$G$308,5,FALSE),"")</f>
        <v/>
      </c>
      <c r="AA20" s="28" t="str">
        <f>IF(ISNA(VLOOKUP(($A20-1)*18+(AA$1-1),Spieltage!$C$3:$G$308,4,FALSE))=FALSE,VLOOKUP(($A20-1)*18+(AA$1-1),Spieltage!$C$3:$G$308,4,FALSE),"")</f>
        <v/>
      </c>
      <c r="AB20" s="27" t="str">
        <f>IF(ISNA(VLOOKUP(($A20-1)*18+(AA$1-1),Spieltage!$C$3:$G$308,5,FALSE))=FALSE,VLOOKUP(($A20-1)*18+(AA$1-1),Spieltage!$C$3:$G$308,5,FALSE),"")</f>
        <v/>
      </c>
      <c r="AC20" s="28" t="str">
        <f>IF(ISNA(VLOOKUP(($A20-1)*18+(AC$1-1),Spieltage!$C$3:$G$308,4,FALSE))=FALSE,VLOOKUP(($A20-1)*18+(AC$1-1),Spieltage!$C$3:$G$308,4,FALSE),"")</f>
        <v/>
      </c>
      <c r="AD20" s="27" t="str">
        <f>IF(ISNA(VLOOKUP(($A20-1)*18+(AC$1-1),Spieltage!$C$3:$G$308,5,FALSE))=FALSE,VLOOKUP(($A20-1)*18+(AC$1-1),Spieltage!$C$3:$G$308,5,FALSE),"")</f>
        <v/>
      </c>
      <c r="AE20" s="28" t="str">
        <f>IF(ISNA(VLOOKUP(($A20-1)*18+(AE$1-1),Spieltage!$C$3:$G$308,4,FALSE))=FALSE,VLOOKUP(($A20-1)*18+(AE$1-1),Spieltage!$C$3:$G$308,4,FALSE),"")</f>
        <v/>
      </c>
      <c r="AF20" s="27" t="str">
        <f>IF(ISNA(VLOOKUP(($A20-1)*18+(AE$1-1),Spieltage!$C$3:$G$308,5,FALSE))=FALSE,VLOOKUP(($A20-1)*18+(AE$1-1),Spieltage!$C$3:$G$308,5,FALSE),"")</f>
        <v/>
      </c>
      <c r="AG20" s="28">
        <f>IF(ISNA(VLOOKUP(($A20-1)*18+(AG$1-1),Spieltage!$C$3:$G$308,4,FALSE))=FALSE,VLOOKUP(($A20-1)*18+(AG$1-1),Spieltage!$C$3:$G$308,4,FALSE),"")</f>
        <v>3</v>
      </c>
      <c r="AH20" s="27">
        <f>IF(ISNA(VLOOKUP(($A20-1)*18+(AG$1-1),Spieltage!$C$3:$G$308,5,FALSE))=FALSE,VLOOKUP(($A20-1)*18+(AG$1-1),Spieltage!$C$3:$G$308,5,FALSE),"")</f>
        <v>0</v>
      </c>
      <c r="AI20" s="29" t="str">
        <f>IF(ISNA(VLOOKUP(($A20-1)*18+(AI$1-1),Spieltage!$C$3:$G$308,4,FALSE))=FALSE,VLOOKUP(($A20-1)*18+(AI$1-1),Spieltage!$C$3:$G$308,4,FALSE),"")</f>
        <v/>
      </c>
      <c r="AJ20" s="30" t="str">
        <f>IF(ISNA(VLOOKUP(($A20-1)*18+(AI$1-1),Spieltage!$C$3:$G$308,5,FALSE))=FALSE,VLOOKUP(($A20-1)*18+(AI$1-1),Spieltage!$C$3:$G$308,5,FALSE),"")</f>
        <v/>
      </c>
      <c r="AK20" s="28" t="str">
        <f>IF(ISNA(VLOOKUP(($A20-1)*18+(AK$1-1),Spieltage!$C$3:$G$308,4,FALSE))=FALSE,VLOOKUP(($A20-1)*18+(AK$1-1),Spieltage!$C$3:$G$308,4,FALSE),"")</f>
        <v/>
      </c>
      <c r="AL20" s="27" t="str">
        <f>IF(ISNA(VLOOKUP(($A20-1)*18+(AK$1-1),Spieltage!$C$3:$G$308,5,FALSE))=FALSE,VLOOKUP(($A20-1)*18+(AK$1-1),Spieltage!$C$3:$G$308,5,FALSE),"")</f>
        <v/>
      </c>
      <c r="AM20">
        <f t="shared" ca="1" si="0"/>
        <v>3</v>
      </c>
      <c r="AN20">
        <f t="shared" ca="1" si="5"/>
        <v>3</v>
      </c>
      <c r="AO20" t="str">
        <v>RB Leipzig</v>
      </c>
      <c r="AP20">
        <f t="shared" ca="1" si="6"/>
        <v>1</v>
      </c>
      <c r="AQ20">
        <f t="shared" ca="1" si="7"/>
        <v>1</v>
      </c>
      <c r="AR20">
        <f t="shared" ca="1" si="8"/>
        <v>0</v>
      </c>
      <c r="AS20">
        <f t="shared" ca="1" si="9"/>
        <v>0</v>
      </c>
      <c r="AT20">
        <f t="shared" ca="1" si="10"/>
        <v>3</v>
      </c>
      <c r="AU20">
        <f t="shared" ca="1" si="11"/>
        <v>0</v>
      </c>
      <c r="AV20">
        <f t="shared" ca="1" si="12"/>
        <v>3</v>
      </c>
      <c r="AW20">
        <f t="shared" ca="1" si="13"/>
        <v>3</v>
      </c>
      <c r="AY20">
        <f t="shared" si="14"/>
        <v>1</v>
      </c>
      <c r="AZ20">
        <f t="shared" si="15"/>
        <v>1</v>
      </c>
      <c r="BA20">
        <f t="shared" si="16"/>
        <v>0</v>
      </c>
      <c r="BB20">
        <f t="shared" si="17"/>
        <v>0</v>
      </c>
      <c r="BC20">
        <f t="shared" si="18"/>
        <v>3</v>
      </c>
      <c r="BD20">
        <f t="shared" si="19"/>
        <v>0</v>
      </c>
      <c r="BE20" s="1">
        <f t="shared" si="20"/>
        <v>3</v>
      </c>
      <c r="BF20" s="1">
        <f t="shared" si="21"/>
        <v>3</v>
      </c>
      <c r="BG20">
        <f t="shared" ca="1" si="2"/>
        <v>0</v>
      </c>
      <c r="BH20">
        <f t="shared" ref="BH20:BN21" ca="1" si="23">INDIRECT(ADDRESS(COLUMN()-36,$A20*2+1))</f>
        <v>0</v>
      </c>
      <c r="BI20">
        <f t="shared" ca="1" si="23"/>
        <v>0</v>
      </c>
      <c r="BJ20">
        <f t="shared" ca="1" si="23"/>
        <v>0</v>
      </c>
      <c r="BK20">
        <f t="shared" ca="1" si="23"/>
        <v>0</v>
      </c>
      <c r="BL20">
        <f t="shared" ca="1" si="23"/>
        <v>0</v>
      </c>
      <c r="BM20">
        <f t="shared" ca="1" si="23"/>
        <v>0</v>
      </c>
      <c r="BN20">
        <f t="shared" ca="1" si="23"/>
        <v>0</v>
      </c>
      <c r="BP20">
        <f t="shared" ca="1" si="22"/>
        <v>31003003</v>
      </c>
      <c r="BQ20">
        <f t="shared" ca="1" si="4"/>
        <v>3100300317</v>
      </c>
    </row>
    <row r="21" spans="1:69" ht="19.5" customHeight="1" thickBot="1">
      <c r="A21" s="3">
        <v>18</v>
      </c>
      <c r="B21" s="3" t="str">
        <f>INDEX(Stamm!$A$2:$A$19,A21)</f>
        <v>SG Eintracht Frankfurt</v>
      </c>
      <c r="C21" s="33" t="str">
        <f>IF(ISNA(VLOOKUP(($A21-1)*18+(C$1-1),Spieltage!$C$3:$G$308,4,FALSE))=FALSE,VLOOKUP(($A21-1)*18+(C$1-1),Spieltage!$C$3:$G$308,4,FALSE),"")</f>
        <v/>
      </c>
      <c r="D21" s="34" t="str">
        <f>IF(ISNA(VLOOKUP(($A21-1)*18+(C$1-1),Spieltage!$C$3:$G$308,5,FALSE))=FALSE,VLOOKUP(($A21-1)*18+(C$1-1),Spieltage!$C$3:$G$308,5,FALSE),"")</f>
        <v/>
      </c>
      <c r="E21" s="35" t="str">
        <f>IF(ISNA(VLOOKUP(($A21-1)*18+(E$1-1),Spieltage!$C$3:$G$308,4,FALSE))=FALSE,VLOOKUP(($A21-1)*18+(E$1-1),Spieltage!$C$3:$G$308,4,FALSE),"")</f>
        <v/>
      </c>
      <c r="F21" s="34" t="str">
        <f>IF(ISNA(VLOOKUP(($A21-1)*18+(E$1-1),Spieltage!$C$3:$G$308,5,FALSE))=FALSE,VLOOKUP(($A21-1)*18+(E$1-1),Spieltage!$C$3:$G$308,5,FALSE),"")</f>
        <v/>
      </c>
      <c r="G21" s="35" t="str">
        <f>IF(ISNA(VLOOKUP(($A21-1)*18+(G$1-1),Spieltage!$C$3:$G$308,4,FALSE))=FALSE,VLOOKUP(($A21-1)*18+(G$1-1),Spieltage!$C$3:$G$308,4,FALSE),"")</f>
        <v/>
      </c>
      <c r="H21" s="34" t="str">
        <f>IF(ISNA(VLOOKUP(($A21-1)*18+(G$1-1),Spieltage!$C$3:$G$308,5,FALSE))=FALSE,VLOOKUP(($A21-1)*18+(G$1-1),Spieltage!$C$3:$G$308,5,FALSE),"")</f>
        <v/>
      </c>
      <c r="I21" s="35" t="str">
        <f>IF(ISNA(VLOOKUP(($A21-1)*18+(I$1-1),Spieltage!$C$3:$G$308,4,FALSE))=FALSE,VLOOKUP(($A21-1)*18+(I$1-1),Spieltage!$C$3:$G$308,4,FALSE),"")</f>
        <v/>
      </c>
      <c r="J21" s="34" t="str">
        <f>IF(ISNA(VLOOKUP(($A21-1)*18+(I$1-1),Spieltage!$C$3:$G$308,5,FALSE))=FALSE,VLOOKUP(($A21-1)*18+(I$1-1),Spieltage!$C$3:$G$308,5,FALSE),"")</f>
        <v/>
      </c>
      <c r="K21" s="35" t="str">
        <f>IF(ISNA(VLOOKUP(($A21-1)*18+(K$1-1),Spieltage!$C$3:$G$308,4,FALSE))=FALSE,VLOOKUP(($A21-1)*18+(K$1-1),Spieltage!$C$3:$G$308,4,FALSE),"")</f>
        <v/>
      </c>
      <c r="L21" s="34" t="str">
        <f>IF(ISNA(VLOOKUP(($A21-1)*18+(K$1-1),Spieltage!$C$3:$G$308,5,FALSE))=FALSE,VLOOKUP(($A21-1)*18+(K$1-1),Spieltage!$C$3:$G$308,5,FALSE),"")</f>
        <v/>
      </c>
      <c r="M21" s="35" t="str">
        <f>IF(ISNA(VLOOKUP(($A21-1)*18+(M$1-1),Spieltage!$C$3:$G$308,4,FALSE))=FALSE,VLOOKUP(($A21-1)*18+(M$1-1),Spieltage!$C$3:$G$308,4,FALSE),"")</f>
        <v/>
      </c>
      <c r="N21" s="34" t="str">
        <f>IF(ISNA(VLOOKUP(($A21-1)*18+(M$1-1),Spieltage!$C$3:$G$308,5,FALSE))=FALSE,VLOOKUP(($A21-1)*18+(M$1-1),Spieltage!$C$3:$G$308,5,FALSE),"")</f>
        <v/>
      </c>
      <c r="O21" s="35" t="str">
        <f>IF(ISNA(VLOOKUP(($A21-1)*18+(O$1-1),Spieltage!$C$3:$G$308,4,FALSE))=FALSE,VLOOKUP(($A21-1)*18+(O$1-1),Spieltage!$C$3:$G$308,4,FALSE),"")</f>
        <v/>
      </c>
      <c r="P21" s="34" t="str">
        <f>IF(ISNA(VLOOKUP(($A21-1)*18+(O$1-1),Spieltage!$C$3:$G$308,5,FALSE))=FALSE,VLOOKUP(($A21-1)*18+(O$1-1),Spieltage!$C$3:$G$308,5,FALSE),"")</f>
        <v/>
      </c>
      <c r="Q21" s="35" t="str">
        <f>IF(ISNA(VLOOKUP(($A21-1)*18+(Q$1-1),Spieltage!$C$3:$G$308,4,FALSE))=FALSE,VLOOKUP(($A21-1)*18+(Q$1-1),Spieltage!$C$3:$G$308,4,FALSE),"")</f>
        <v/>
      </c>
      <c r="R21" s="34" t="str">
        <f>IF(ISNA(VLOOKUP(($A21-1)*18+(Q$1-1),Spieltage!$C$3:$G$308,5,FALSE))=FALSE,VLOOKUP(($A21-1)*18+(Q$1-1),Spieltage!$C$3:$G$308,5,FALSE),"")</f>
        <v/>
      </c>
      <c r="S21" s="35" t="str">
        <f>IF(ISNA(VLOOKUP(($A21-1)*18+(S$1-1),Spieltage!$C$3:$G$308,4,FALSE))=FALSE,VLOOKUP(($A21-1)*18+(S$1-1),Spieltage!$C$3:$G$308,4,FALSE),"")</f>
        <v/>
      </c>
      <c r="T21" s="34" t="str">
        <f>IF(ISNA(VLOOKUP(($A21-1)*18+(S$1-1),Spieltage!$C$3:$G$308,5,FALSE))=FALSE,VLOOKUP(($A21-1)*18+(S$1-1),Spieltage!$C$3:$G$308,5,FALSE),"")</f>
        <v/>
      </c>
      <c r="U21" s="35" t="str">
        <f>IF(ISNA(VLOOKUP(($A21-1)*18+(U$1-1),Spieltage!$C$3:$G$308,4,FALSE))=FALSE,VLOOKUP(($A21-1)*18+(U$1-1),Spieltage!$C$3:$G$308,4,FALSE),"")</f>
        <v/>
      </c>
      <c r="V21" s="34" t="str">
        <f>IF(ISNA(VLOOKUP(($A21-1)*18+(U$1-1),Spieltage!$C$3:$G$308,5,FALSE))=FALSE,VLOOKUP(($A21-1)*18+(U$1-1),Spieltage!$C$3:$G$308,5,FALSE),"")</f>
        <v/>
      </c>
      <c r="W21" s="35" t="str">
        <f>IF(ISNA(VLOOKUP(($A21-1)*18+(W$1-1),Spieltage!$C$3:$G$308,4,FALSE))=FALSE,VLOOKUP(($A21-1)*18+(W$1-1),Spieltage!$C$3:$G$308,4,FALSE),"")</f>
        <v/>
      </c>
      <c r="X21" s="34" t="str">
        <f>IF(ISNA(VLOOKUP(($A21-1)*18+(W$1-1),Spieltage!$C$3:$G$308,5,FALSE))=FALSE,VLOOKUP(($A21-1)*18+(W$1-1),Spieltage!$C$3:$G$308,5,FALSE),"")</f>
        <v/>
      </c>
      <c r="Y21" s="35" t="str">
        <f>IF(ISNA(VLOOKUP(($A21-1)*18+(Y$1-1),Spieltage!$C$3:$G$308,4,FALSE))=FALSE,VLOOKUP(($A21-1)*18+(Y$1-1),Spieltage!$C$3:$G$308,4,FALSE),"")</f>
        <v/>
      </c>
      <c r="Z21" s="34" t="str">
        <f>IF(ISNA(VLOOKUP(($A21-1)*18+(Y$1-1),Spieltage!$C$3:$G$308,5,FALSE))=FALSE,VLOOKUP(($A21-1)*18+(Y$1-1),Spieltage!$C$3:$G$308,5,FALSE),"")</f>
        <v/>
      </c>
      <c r="AA21" s="35" t="str">
        <f>IF(ISNA(VLOOKUP(($A21-1)*18+(AA$1-1),Spieltage!$C$3:$G$308,4,FALSE))=FALSE,VLOOKUP(($A21-1)*18+(AA$1-1),Spieltage!$C$3:$G$308,4,FALSE),"")</f>
        <v/>
      </c>
      <c r="AB21" s="34" t="str">
        <f>IF(ISNA(VLOOKUP(($A21-1)*18+(AA$1-1),Spieltage!$C$3:$G$308,5,FALSE))=FALSE,VLOOKUP(($A21-1)*18+(AA$1-1),Spieltage!$C$3:$G$308,5,FALSE),"")</f>
        <v/>
      </c>
      <c r="AC21" s="35" t="str">
        <f>IF(ISNA(VLOOKUP(($A21-1)*18+(AC$1-1),Spieltage!$C$3:$G$308,4,FALSE))=FALSE,VLOOKUP(($A21-1)*18+(AC$1-1),Spieltage!$C$3:$G$308,4,FALSE),"")</f>
        <v/>
      </c>
      <c r="AD21" s="34" t="str">
        <f>IF(ISNA(VLOOKUP(($A21-1)*18+(AC$1-1),Spieltage!$C$3:$G$308,5,FALSE))=FALSE,VLOOKUP(($A21-1)*18+(AC$1-1),Spieltage!$C$3:$G$308,5,FALSE),"")</f>
        <v/>
      </c>
      <c r="AE21" s="35" t="str">
        <f>IF(ISNA(VLOOKUP(($A21-1)*18+(AE$1-1),Spieltage!$C$3:$G$308,4,FALSE))=FALSE,VLOOKUP(($A21-1)*18+(AE$1-1),Spieltage!$C$3:$G$308,4,FALSE),"")</f>
        <v/>
      </c>
      <c r="AF21" s="34" t="str">
        <f>IF(ISNA(VLOOKUP(($A21-1)*18+(AE$1-1),Spieltage!$C$3:$G$308,5,FALSE))=FALSE,VLOOKUP(($A21-1)*18+(AE$1-1),Spieltage!$C$3:$G$308,5,FALSE),"")</f>
        <v/>
      </c>
      <c r="AG21" s="35" t="str">
        <f>IF(ISNA(VLOOKUP(($A21-1)*18+(AG$1-1),Spieltage!$C$3:$G$308,4,FALSE))=FALSE,VLOOKUP(($A21-1)*18+(AG$1-1),Spieltage!$C$3:$G$308,4,FALSE),"")</f>
        <v/>
      </c>
      <c r="AH21" s="34" t="str">
        <f>IF(ISNA(VLOOKUP(($A21-1)*18+(AG$1-1),Spieltage!$C$3:$G$308,5,FALSE))=FALSE,VLOOKUP(($A21-1)*18+(AG$1-1),Spieltage!$C$3:$G$308,5,FALSE),"")</f>
        <v/>
      </c>
      <c r="AI21" s="35" t="str">
        <f>IF(ISNA(VLOOKUP(($A21-1)*18+(AI$1-1),Spieltage!$C$3:$G$308,4,FALSE))=FALSE,VLOOKUP(($A21-1)*18+(AI$1-1),Spieltage!$C$3:$G$308,4,FALSE),"")</f>
        <v/>
      </c>
      <c r="AJ21" s="34" t="str">
        <f>IF(ISNA(VLOOKUP(($A21-1)*18+(AI$1-1),Spieltage!$C$3:$G$308,5,FALSE))=FALSE,VLOOKUP(($A21-1)*18+(AI$1-1),Spieltage!$C$3:$G$308,5,FALSE),"")</f>
        <v/>
      </c>
      <c r="AK21" s="36" t="str">
        <f>IF(ISNA(VLOOKUP(($A21-1)*18+(AK$1-1),Spieltage!$C$3:$G$308,4,FALSE))=FALSE,VLOOKUP(($A21-1)*18+(AK$1-1),Spieltage!$C$3:$G$308,4,FALSE),"")</f>
        <v/>
      </c>
      <c r="AL21" s="37" t="str">
        <f>IF(ISNA(VLOOKUP(($A21-1)*18+(AK$1-1),Spieltage!$C$3:$G$308,5,FALSE))=FALSE,VLOOKUP(($A21-1)*18+(AK$1-1),Spieltage!$C$3:$G$308,5,FALSE),"")</f>
        <v/>
      </c>
      <c r="AM21">
        <f t="shared" ca="1" si="0"/>
        <v>8</v>
      </c>
      <c r="AN21">
        <f t="shared" ca="1" si="5"/>
        <v>8</v>
      </c>
      <c r="AO21" t="str">
        <v>SG Eintracht Frankfurt</v>
      </c>
      <c r="AP21">
        <f t="shared" ca="1" si="6"/>
        <v>1</v>
      </c>
      <c r="AQ21">
        <f t="shared" ca="1" si="7"/>
        <v>0</v>
      </c>
      <c r="AR21">
        <f t="shared" ca="1" si="8"/>
        <v>1</v>
      </c>
      <c r="AS21">
        <f t="shared" ca="1" si="9"/>
        <v>0</v>
      </c>
      <c r="AT21">
        <f t="shared" ca="1" si="10"/>
        <v>3</v>
      </c>
      <c r="AU21">
        <f t="shared" ca="1" si="11"/>
        <v>3</v>
      </c>
      <c r="AV21">
        <f t="shared" ca="1" si="12"/>
        <v>0</v>
      </c>
      <c r="AW21">
        <f t="shared" ca="1" si="13"/>
        <v>1</v>
      </c>
      <c r="AY21">
        <f t="shared" si="14"/>
        <v>0</v>
      </c>
      <c r="AZ21">
        <f t="shared" si="15"/>
        <v>0</v>
      </c>
      <c r="BA21">
        <f t="shared" si="16"/>
        <v>0</v>
      </c>
      <c r="BB21">
        <f t="shared" si="17"/>
        <v>0</v>
      </c>
      <c r="BC21">
        <f t="shared" si="18"/>
        <v>0</v>
      </c>
      <c r="BD21">
        <f t="shared" si="19"/>
        <v>0</v>
      </c>
      <c r="BE21" s="1">
        <f t="shared" si="20"/>
        <v>0</v>
      </c>
      <c r="BF21" s="1">
        <f t="shared" si="21"/>
        <v>0</v>
      </c>
      <c r="BG21">
        <f t="shared" ca="1" si="2"/>
        <v>1</v>
      </c>
      <c r="BH21">
        <f t="shared" ca="1" si="23"/>
        <v>0</v>
      </c>
      <c r="BI21">
        <f t="shared" ca="1" si="23"/>
        <v>1</v>
      </c>
      <c r="BJ21">
        <f t="shared" ca="1" si="23"/>
        <v>0</v>
      </c>
      <c r="BK21">
        <f t="shared" ca="1" si="23"/>
        <v>3</v>
      </c>
      <c r="BL21">
        <f t="shared" ca="1" si="23"/>
        <v>3</v>
      </c>
      <c r="BM21">
        <f t="shared" ca="1" si="23"/>
        <v>0</v>
      </c>
      <c r="BN21">
        <f t="shared" ca="1" si="23"/>
        <v>1</v>
      </c>
      <c r="BP21">
        <f t="shared" ca="1" si="22"/>
        <v>11000003</v>
      </c>
      <c r="BQ21">
        <f t="shared" ca="1" si="4"/>
        <v>1100000318</v>
      </c>
    </row>
    <row r="23" spans="1:69">
      <c r="B23" t="s">
        <v>21</v>
      </c>
      <c r="C23">
        <f>COUNT(C4:D21)/2</f>
        <v>0</v>
      </c>
      <c r="E23">
        <f>COUNT(E4:F21)/2</f>
        <v>1</v>
      </c>
      <c r="G23">
        <f>COUNT(G4:H21)/2</f>
        <v>1</v>
      </c>
      <c r="I23">
        <f>COUNT(I4:J21)/2</f>
        <v>1</v>
      </c>
      <c r="K23">
        <f>COUNT(K4:L21)/2</f>
        <v>0</v>
      </c>
      <c r="M23">
        <f>COUNT(M4:N21)/2</f>
        <v>0</v>
      </c>
      <c r="O23">
        <f>COUNT(O4:P21)/2</f>
        <v>0</v>
      </c>
      <c r="Q23">
        <f>COUNT(Q4:R21)/2</f>
        <v>0</v>
      </c>
      <c r="S23">
        <f>COUNT(S4:T21)/2</f>
        <v>0</v>
      </c>
      <c r="U23">
        <f>COUNT(U4:V21)/2</f>
        <v>0</v>
      </c>
      <c r="W23">
        <f>COUNT(W4:X21)/2</f>
        <v>1</v>
      </c>
      <c r="Y23">
        <f>COUNT(Y4:Z21)/2</f>
        <v>1</v>
      </c>
      <c r="AA23">
        <f>COUNT(AA4:AB21)/2</f>
        <v>0</v>
      </c>
      <c r="AC23">
        <f>COUNT(AC4:AD21)/2</f>
        <v>1</v>
      </c>
      <c r="AE23">
        <f>COUNT(AE4:AF21)/2</f>
        <v>1</v>
      </c>
      <c r="AG23">
        <f>COUNT(AG4:AH21)/2</f>
        <v>1</v>
      </c>
      <c r="AI23">
        <f>COUNT(AI4:AJ21)/2</f>
        <v>0</v>
      </c>
      <c r="AK23">
        <f>COUNT(AK4:AL21)/2</f>
        <v>1</v>
      </c>
    </row>
    <row r="24" spans="1:69">
      <c r="B24" t="s">
        <v>22</v>
      </c>
      <c r="C24">
        <f>SUM(C4&lt;D4,C5&lt;D5,C6&lt;D6,C7&lt;D7,C8&lt;D8,C9&lt;D9,C10&lt;D10,C11&lt;D11,C12&lt;D12,C13&lt;D13,C14&lt;D14,C15&lt;D15,C16&lt;D16,C17&lt;D17,C18&lt;D18,C19&lt;D19,C20&lt;D20,C21&lt;D21)</f>
        <v>0</v>
      </c>
      <c r="E24">
        <f>SUM(E4&lt;F4,E5&lt;F5,E6&lt;F6,E7&lt;F7,E8&lt;F8,E9&lt;F9,E10&lt;F10,E11&lt;F11,E12&lt;F12,E13&lt;F13,E14&lt;F14,E15&lt;F15,E16&lt;F16,E17&lt;F17,E18&lt;F18,E19&lt;F19,E20&lt;F20,E21&lt;F21)</f>
        <v>0</v>
      </c>
      <c r="G24">
        <f>SUM(G4&lt;H4,G5&lt;H5,G6&lt;H6,G7&lt;H7,G8&lt;H8,G9&lt;H9,G10&lt;H10,G11&lt;H11,G12&lt;H12,G13&lt;H13,G14&lt;H14,G15&lt;H15,G16&lt;H16,G17&lt;H17,G18&lt;H18,G19&lt;H19,G20&lt;H20,G21&lt;H21)</f>
        <v>0</v>
      </c>
      <c r="I24">
        <f>SUM(I4&lt;J4,I5&lt;J5,I6&lt;J6,I7&lt;J7,I8&lt;J8,I9&lt;J9,I10&lt;J10,I11&lt;J11,I12&lt;J12,I13&lt;J13,I14&lt;J14,I15&lt;J15,I16&lt;J16,I17&lt;J17,I18&lt;J18,I19&lt;J19,I20&lt;J20,I21&lt;J21)</f>
        <v>0</v>
      </c>
      <c r="K24">
        <f>SUM(K4&lt;L4,K5&lt;L5,K6&lt;L6,K7&lt;L7,K8&lt;L8,K9&lt;L9,K10&lt;L10,K11&lt;L11,K12&lt;L12,K13&lt;L13,K14&lt;L14,K15&lt;L15,K16&lt;L16,K17&lt;L17,K18&lt;L18,K19&lt;L19,K20&lt;L20,K21&lt;L21)</f>
        <v>0</v>
      </c>
      <c r="M24">
        <f>SUM(M4&lt;N4,M5&lt;N5,M6&lt;N6,M7&lt;N7,M8&lt;N8,M9&lt;N9,M10&lt;N10,M11&lt;N11,M12&lt;N12,M13&lt;N13,M14&lt;N14,M15&lt;N15,M16&lt;N16,M17&lt;N17,M18&lt;N18,M19&lt;N19,M20&lt;N20,M21&lt;N21)</f>
        <v>0</v>
      </c>
      <c r="O24">
        <f>SUM(O4&lt;P4,O5&lt;P5,O6&lt;P6,O7&lt;P7,O8&lt;P8,O9&lt;P9,O10&lt;P10,O11&lt;P11,O12&lt;P12,O13&lt;P13,O14&lt;P14,O15&lt;P15,O16&lt;P16,O17&lt;P17,O18&lt;P18,O19&lt;P19,O20&lt;P20,O21&lt;P21)</f>
        <v>0</v>
      </c>
      <c r="Q24">
        <f>SUM(Q4&lt;R4,Q5&lt;R5,Q6&lt;R6,Q7&lt;R7,Q8&lt;R8,Q9&lt;R9,Q10&lt;R10,Q11&lt;R11,Q12&lt;R12,Q13&lt;R13,Q14&lt;R14,Q15&lt;R15,Q16&lt;R16,Q17&lt;R17,Q18&lt;R18,Q19&lt;R19,Q20&lt;R20,Q21&lt;R21)</f>
        <v>0</v>
      </c>
      <c r="S24">
        <f>SUM(S4&lt;T4,S5&lt;T5,S6&lt;T6,S7&lt;T7,S8&lt;T8,S9&lt;T9,S10&lt;T10,S11&lt;T11,S12&lt;T12,S13&lt;T13,S14&lt;T14,S15&lt;T15,S16&lt;T16,S17&lt;T17,S18&lt;T18,S19&lt;T19,S20&lt;T20,S21&lt;T21)</f>
        <v>0</v>
      </c>
      <c r="U24">
        <f>SUM(U4&lt;V4,U5&lt;V5,U6&lt;V6,U7&lt;V7,U8&lt;V8,U9&lt;V9,U10&lt;V10,U11&lt;V11,U12&lt;V12,U13&lt;V13,U14&lt;V14,U15&lt;V15,U16&lt;V16,U17&lt;V17,U18&lt;V18,U19&lt;V19,U20&lt;V20,U21&lt;V21)</f>
        <v>0</v>
      </c>
      <c r="W24">
        <f>SUM(W4&lt;X4,W5&lt;X5,W6&lt;X6,W7&lt;X7,W8&lt;X8,W9&lt;X9,W10&lt;X10,W11&lt;X11,W12&lt;X12,W13&lt;X13,W14&lt;X14,W15&lt;X15,W16&lt;X16,W17&lt;X17,W18&lt;X18,W19&lt;X19,W20&lt;X20,W21&lt;X21)</f>
        <v>0</v>
      </c>
      <c r="Y24">
        <f>SUM(Y4&lt;Z4,Y5&lt;Z5,Y6&lt;Z6,Y7&lt;Z7,Y8&lt;Z8,Y9&lt;Z9,Y10&lt;Z10,Y11&lt;Z11,Y12&lt;Z12,Y13&lt;Z13,Y14&lt;Z14,Y15&lt;Z15,Y16&lt;Z16,Y17&lt;Z17,Y18&lt;Z18,Y19&lt;Z19,Y20&lt;Z20,Y21&lt;Z21)</f>
        <v>0</v>
      </c>
      <c r="AA24">
        <f>SUM(AA4&lt;AB4,AA5&lt;AB5,AA6&lt;AB6,AA7&lt;AB7,AA8&lt;AB8,AA9&lt;AB9,AA10&lt;AB10,AA11&lt;AB11,AA12&lt;AB12,AA13&lt;AB13,AA14&lt;AB14,AA15&lt;AB15,AA16&lt;AB16,AA17&lt;AB17,AA18&lt;AB18,AA19&lt;AB19,AA20&lt;AB20,AA21&lt;AB21)</f>
        <v>0</v>
      </c>
      <c r="AC24">
        <f>SUM(AC4&lt;AD4,AC5&lt;AD5,AC6&lt;AD6,AC7&lt;AD7,AC8&lt;AD8,AC9&lt;AD9,AC10&lt;AD10,AC11&lt;AD11,AC12&lt;AD12,AC13&lt;AD13,AC14&lt;AD14,AC15&lt;AD15,AC16&lt;AD16,AC17&lt;AD17,AC18&lt;AD18,AC19&lt;AD19,AC20&lt;AD20,AC21&lt;AD21)</f>
        <v>0</v>
      </c>
      <c r="AE24">
        <f>SUM(AE4&lt;AF4,AE5&lt;AF5,AE6&lt;AF6,AE7&lt;AF7,AE8&lt;AF8,AE9&lt;AF9,AE10&lt;AF10,AE11&lt;AF11,AE12&lt;AF12,AE13&lt;AF13,AE14&lt;AF14,AE15&lt;AF15,AE16&lt;AF16,AE17&lt;AF17,AE18&lt;AF18,AE19&lt;AF19,AE20&lt;AF20,AE21&lt;AF21)</f>
        <v>0</v>
      </c>
      <c r="AG24">
        <f>SUM(AG4&lt;AH4,AG5&lt;AH5,AG6&lt;AH6,AG7&lt;AH7,AG8&lt;AH8,AG9&lt;AH9,AG10&lt;AH10,AG11&lt;AH11,AG12&lt;AH12,AG13&lt;AH13,AG14&lt;AH14,AG15&lt;AH15,AG16&lt;AH16,AG17&lt;AH17,AG18&lt;AH18,AG19&lt;AH19,AG20&lt;AH20,AG21&lt;AH21)</f>
        <v>0</v>
      </c>
      <c r="AI24">
        <f>SUM(AI4&lt;AJ4,AI5&lt;AJ5,AI6&lt;AJ6,AI7&lt;AJ7,AI8&lt;AJ8,AI9&lt;AJ9,AI10&lt;AJ10,AI11&lt;AJ11,AI12&lt;AJ12,AI13&lt;AJ13,AI14&lt;AJ14,AI15&lt;AJ15,AI16&lt;AJ16,AI17&lt;AJ17,AI18&lt;AJ18,AI19&lt;AJ19,AI20&lt;AJ20,AI21&lt;AJ21)</f>
        <v>0</v>
      </c>
      <c r="AK24">
        <f>SUM(AK4&lt;AL4,AK5&lt;AL5,AK6&lt;AL6,AK7&lt;AL7,AK8&lt;AL8,AK9&lt;AL9,AK10&lt;AL10,AK11&lt;AL11,AK12&lt;AL12,AK13&lt;AL13,AK14&lt;AL14,AK15&lt;AL15,AK16&lt;AL16,AK17&lt;AL17,AK18&lt;AL18,AK19&lt;AL19,AK20&lt;AL20,AK21&lt;AL21)</f>
        <v>0</v>
      </c>
    </row>
    <row r="25" spans="1:69">
      <c r="B25" t="s">
        <v>23</v>
      </c>
      <c r="C25">
        <f>SUM(C4=D4,C5=D5,C6=D6,C7=D7,C8=D8,C9=D9,C10=D10,C11=D11,C12=D12,C13=D13,C14=D14,C15=D15,C16=D16,C17=D17,C18=D18,C19=D19,C20=D20,C21=D21)-COUNTBLANK(C4:D21)/2</f>
        <v>0</v>
      </c>
      <c r="E25">
        <f>SUM(E4=F4,E5=F5,E6=F6,E7=F7,E8=F8,E9=F9,E10=F10,E11=F11,E12=F12,E13=F13,E14=F14,E15=F15,E16=F16,E17=F17,E18=F18,E19=F19,E20=F20,E21=F21)-COUNTBLANK(E4:F21)/2</f>
        <v>0</v>
      </c>
      <c r="G25">
        <f>SUM(G4=H4,G5=H5,G6=H6,G7=H7,G8=H8,G9=H9,G10=H10,G11=H11,G12=H12,G13=H13,G14=H14,G15=H15,G16=H16,G17=H17,G18=H18,G19=H19,G20=H20,G21=H21)-COUNTBLANK(G4:H21)/2</f>
        <v>0</v>
      </c>
      <c r="I25">
        <f>SUM(I4=J4,I5=J5,I6=J6,I7=J7,I8=J8,I9=J9,I10=J10,I11=J11,I12=J12,I13=J13,I14=J14,I15=J15,I16=J16,I17=J17,I18=J18,I19=J19,I20=J20,I21=J21)-COUNTBLANK(I4:J21)/2</f>
        <v>0</v>
      </c>
      <c r="K25">
        <f>SUM(K4=L4,K5=L5,K6=L6,K7=L7,K8=L8,K9=L9,K10=L10,K11=L11,K12=L12,K13=L13,K14=L14,K15=L15,K16=L16,K17=L17,K18=L18,K19=L19,K20=L20,K21=L21)-COUNTBLANK(K4:L21)/2</f>
        <v>0</v>
      </c>
      <c r="M25">
        <f>SUM(M4=N4,M5=N5,M6=N6,M7=N7,M8=N8,M9=N9,M10=N10,M11=N11,M12=N12,M13=N13,M14=N14,M15=N15,M16=N16,M17=N17,M18=N18,M19=N19,M20=N20,M21=N21)-COUNTBLANK(M4:N21)/2</f>
        <v>0</v>
      </c>
      <c r="O25">
        <f>SUM(O4=P4,O5=P5,O6=P6,O7=P7,O8=P8,O9=P9,O10=P10,O11=P11,O12=P12,O13=P13,O14=P14,O15=P15,O16=P16,O17=P17,O18=P18,O19=P19,O20=P20,O21=P21)-COUNTBLANK(O4:P21)/2</f>
        <v>0</v>
      </c>
      <c r="Q25">
        <f>SUM(Q4=R4,Q5=R5,Q6=R6,Q7=R7,Q8=R8,Q9=R9,Q10=R10,Q11=R11,Q12=R12,Q13=R13,Q14=R14,Q15=R15,Q16=R16,Q17=R17,Q18=R18,Q19=R19,Q20=R20,Q21=R21)-COUNTBLANK(Q4:R21)/2</f>
        <v>0</v>
      </c>
      <c r="S25">
        <f>SUM(S4=T4,S5=T5,S6=T6,S7=T7,S8=T8,S9=T9,S10=T10,S11=T11,S12=T12,S13=T13,S14=T14,S15=T15,S16=T16,S17=T17,S18=T18,S19=T19,S20=T20,S21=T21)-COUNTBLANK(S4:T21)/2</f>
        <v>0</v>
      </c>
      <c r="U25">
        <f>SUM(U4=V4,U5=V5,U6=V6,U7=V7,U8=V8,U9=V9,U10=V10,U11=V11,U12=V12,U13=V13,U14=V14,U15=V15,U16=V16,U17=V17,U18=V18,U19=V19,U20=V20,U21=V21)-COUNTBLANK(U4:V21)/2</f>
        <v>0</v>
      </c>
      <c r="W25">
        <f>SUM(W4=X4,W5=X5,W6=X6,W7=X7,W8=X8,W9=X9,W10=X10,W11=X11,W12=X12,W13=X13,W14=X14,W15=X15,W16=X16,W17=X17,W18=X18,W19=X19,W20=X20,W21=X21)-COUNTBLANK(W4:X21)/2</f>
        <v>0</v>
      </c>
      <c r="Y25">
        <f>SUM(Y4=Z4,Y5=Z5,Y6=Z6,Y7=Z7,Y8=Z8,Y9=Z9,Y10=Z10,Y11=Z11,Y12=Z12,Y13=Z13,Y14=Z14,Y15=Z15,Y16=Z16,Y17=Z17,Y18=Z18,Y19=Z19,Y20=Z20,Y21=Z21)-COUNTBLANK(Y4:Z21)/2</f>
        <v>1</v>
      </c>
      <c r="AA25">
        <f>SUM(AA4=AB4,AA5=AB5,AA6=AB6,AA7=AB7,AA8=AB8,AA9=AB9,AA10=AB10,AA11=AB11,AA12=AB12,AA13=AB13,AA14=AB14,AA15=AB15,AA16=AB16,AA17=AB17,AA18=AB18,AA19=AB19,AA20=AB20,AA21=AB21)-COUNTBLANK(AA4:AB21)/2</f>
        <v>0</v>
      </c>
      <c r="AC25">
        <f>SUM(AC4=AD4,AC5=AD5,AC6=AD6,AC7=AD7,AC8=AD8,AC9=AD9,AC10=AD10,AC11=AD11,AC12=AD12,AC13=AD13,AC14=AD14,AC15=AD15,AC16=AD16,AC17=AD17,AC18=AD18,AC19=AD19,AC20=AD20,AC21=AD21)-COUNTBLANK(AC4:AD21)/2</f>
        <v>0</v>
      </c>
      <c r="AE25">
        <f>SUM(AE4=AF4,AE5=AF5,AE6=AF6,AE7=AF7,AE8=AF8,AE9=AF9,AE10=AF10,AE11=AF11,AE12=AF12,AE13=AF13,AE14=AF14,AE15=AF15,AE16=AF16,AE17=AF17,AE18=AF18,AE19=AF19,AE20=AF20,AE21=AF21)-COUNTBLANK(AE4:AF21)/2</f>
        <v>0</v>
      </c>
      <c r="AG25">
        <f>SUM(AG4=AH4,AG5=AH5,AG6=AH6,AG7=AH7,AG8=AH8,AG9=AH9,AG10=AH10,AG11=AH11,AG12=AH12,AG13=AH13,AG14=AH14,AG15=AH15,AG16=AH16,AG17=AH17,AG18=AH18,AG19=AH19,AG20=AH20,AG21=AH21)-COUNTBLANK(AG4:AH21)/2</f>
        <v>0</v>
      </c>
      <c r="AI25">
        <f>SUM(AI4=AJ4,AI5=AJ5,AI6=AJ6,AI7=AJ7,AI8=AJ8,AI9=AJ9,AI10=AJ10,AI11=AJ11,AI12=AJ12,AI13=AJ13,AI14=AJ14,AI15=AJ15,AI16=AJ16,AI17=AJ17,AI18=AJ18,AI19=AJ19,AI20=AJ20,AI21=AJ21)-COUNTBLANK(AI4:AJ21)/2</f>
        <v>0</v>
      </c>
      <c r="AK25">
        <f>SUM(AK4=AL4,AK5=AL5,AK6=AL6,AK7=AL7,AK8=AL8,AK9=AL9,AK10=AL10,AK11=AL11,AK12=AL12,AK13=AL13,AK14=AL14,AK15=AL15,AK16=AL16,AK17=AL17,AK18=AL18,AK19=AL19,AK20=AL20,AK21=AL21)-COUNTBLANK(AK4:AL21)/2</f>
        <v>1</v>
      </c>
    </row>
    <row r="26" spans="1:69">
      <c r="B26" t="s">
        <v>24</v>
      </c>
      <c r="C26">
        <f>SUM(C4&gt;D4,C5&gt;D5,C6&gt;D6,C7&gt;D7,C8&gt;D8,C9&gt;D9,C10&gt;D10,C11&gt;D11,C12&gt;D12,C13&gt;D13,C14&gt;D14,C15&gt;D15,C16&gt;D16,C17&gt;D17,C18&gt;D18,C19&gt;D19,C20&gt;D20,C21&gt;D21)</f>
        <v>0</v>
      </c>
      <c r="E26">
        <f>SUM(E4&gt;F4,E5&gt;F5,E6&gt;F6,E7&gt;F7,E8&gt;F8,E9&gt;F9,E10&gt;F10,E11&gt;F11,E12&gt;F12,E13&gt;F13,E14&gt;F14,E15&gt;F15,E16&gt;F16,E17&gt;F17,E18&gt;F18,E19&gt;F19,E20&gt;F20,E21&gt;F21)</f>
        <v>1</v>
      </c>
      <c r="G26">
        <f>SUM(G4&gt;H4,G5&gt;H5,G6&gt;H6,G7&gt;H7,G8&gt;H8,G9&gt;H9,G10&gt;H10,G11&gt;H11,G12&gt;H12,G13&gt;H13,G14&gt;H14,G15&gt;H15,G16&gt;H16,G17&gt;H17,G18&gt;H18,G19&gt;H19,G20&gt;H20,G21&gt;H21)</f>
        <v>1</v>
      </c>
      <c r="I26">
        <f>SUM(I4&gt;J4,I5&gt;J5,I6&gt;J6,I7&gt;J7,I8&gt;J8,I9&gt;J9,I10&gt;J10,I11&gt;J11,I12&gt;J12,I13&gt;J13,I14&gt;J14,I15&gt;J15,I16&gt;J16,I17&gt;J17,I18&gt;J18,I19&gt;J19,I20&gt;J20,I21&gt;J21)</f>
        <v>1</v>
      </c>
      <c r="K26">
        <f>SUM(K4&gt;L4,K5&gt;L5,K6&gt;L6,K7&gt;L7,K8&gt;L8,K9&gt;L9,K10&gt;L10,K11&gt;L11,K12&gt;L12,K13&gt;L13,K14&gt;L14,K15&gt;L15,K16&gt;L16,K17&gt;L17,K18&gt;L18,K19&gt;L19,K20&gt;L20,K21&gt;L21)</f>
        <v>0</v>
      </c>
      <c r="M26">
        <f>SUM(M4&gt;N4,M5&gt;N5,M6&gt;N6,M7&gt;N7,M8&gt;N8,M9&gt;N9,M10&gt;N10,M11&gt;N11,M12&gt;N12,M13&gt;N13,M14&gt;N14,M15&gt;N15,M16&gt;N16,M17&gt;N17,M18&gt;N18,M19&gt;N19,M20&gt;N20,M21&gt;N21)</f>
        <v>0</v>
      </c>
      <c r="O26">
        <f>SUM(O4&gt;P4,O5&gt;P5,O6&gt;P6,O7&gt;P7,O8&gt;P8,O9&gt;P9,O10&gt;P10,O11&gt;P11,O12&gt;P12,O13&gt;P13,O14&gt;P14,O15&gt;P15,O16&gt;P16,O17&gt;P17,O18&gt;P18,O19&gt;P19,O20&gt;P20,O21&gt;P21)</f>
        <v>0</v>
      </c>
      <c r="Q26">
        <f>SUM(Q4&gt;R4,Q5&gt;R5,Q6&gt;R6,Q7&gt;R7,Q8&gt;R8,Q9&gt;R9,Q10&gt;R10,Q11&gt;R11,Q12&gt;R12,Q13&gt;R13,Q14&gt;R14,Q15&gt;R15,Q16&gt;R16,Q17&gt;R17,Q18&gt;R18,Q19&gt;R19,Q20&gt;R20,Q21&gt;R21)</f>
        <v>0</v>
      </c>
      <c r="S26">
        <f>SUM(S4&gt;T4,S5&gt;T5,S6&gt;T6,S7&gt;T7,S8&gt;T8,S9&gt;T9,S10&gt;T10,S11&gt;T11,S12&gt;T12,S13&gt;T13,S14&gt;T14,S15&gt;T15,S16&gt;T16,S17&gt;T17,S18&gt;T18,S19&gt;T19,S20&gt;T20,S21&gt;T21)</f>
        <v>0</v>
      </c>
      <c r="U26">
        <f>SUM(U4&gt;V4,U5&gt;V5,U6&gt;V6,U7&gt;V7,U8&gt;V8,U9&gt;V9,U10&gt;V10,U11&gt;V11,U12&gt;V12,U13&gt;V13,U14&gt;V14,U15&gt;V15,U16&gt;V16,U17&gt;V17,U18&gt;V18,U19&gt;V19,U20&gt;V20,U21&gt;V21)</f>
        <v>0</v>
      </c>
      <c r="W26">
        <f>SUM(W4&gt;X4,W5&gt;X5,W6&gt;X6,W7&gt;X7,W8&gt;X8,W9&gt;X9,W10&gt;X10,W11&gt;X11,W12&gt;X12,W13&gt;X13,W14&gt;X14,W15&gt;X15,W16&gt;X16,W17&gt;X17,W18&gt;X18,W19&gt;X19,W20&gt;X20,W21&gt;X21)</f>
        <v>1</v>
      </c>
      <c r="Y26">
        <f>SUM(Y4&gt;Z4,Y5&gt;Z5,Y6&gt;Z6,Y7&gt;Z7,Y8&gt;Z8,Y9&gt;Z9,Y10&gt;Z10,Y11&gt;Z11,Y12&gt;Z12,Y13&gt;Z13,Y14&gt;Z14,Y15&gt;Z15,Y16&gt;Z16,Y17&gt;Z17,Y18&gt;Z18,Y19&gt;Z19,Y20&gt;Z20,Y21&gt;Z21)</f>
        <v>0</v>
      </c>
      <c r="AA26">
        <f>SUM(AA4&gt;AB4,AA5&gt;AB5,AA6&gt;AB6,AA7&gt;AB7,AA8&gt;AB8,AA9&gt;AB9,AA10&gt;AB10,AA11&gt;AB11,AA12&gt;AB12,AA13&gt;AB13,AA14&gt;AB14,AA15&gt;AB15,AA16&gt;AB16,AA17&gt;AB17,AA18&gt;AB18,AA19&gt;AB19,AA20&gt;AB20,AA21&gt;AB21)</f>
        <v>0</v>
      </c>
      <c r="AC26">
        <f>SUM(AC4&gt;AD4,AC5&gt;AD5,AC6&gt;AD6,AC7&gt;AD7,AC8&gt;AD8,AC9&gt;AD9,AC10&gt;AD10,AC11&gt;AD11,AC12&gt;AD12,AC13&gt;AD13,AC14&gt;AD14,AC15&gt;AD15,AC16&gt;AD16,AC17&gt;AD17,AC18&gt;AD18,AC19&gt;AD19,AC20&gt;AD20,AC21&gt;AD21)</f>
        <v>1</v>
      </c>
      <c r="AE26">
        <f>SUM(AE4&gt;AF4,AE5&gt;AF5,AE6&gt;AF6,AE7&gt;AF7,AE8&gt;AF8,AE9&gt;AF9,AE10&gt;AF10,AE11&gt;AF11,AE12&gt;AF12,AE13&gt;AF13,AE14&gt;AF14,AE15&gt;AF15,AE16&gt;AF16,AE17&gt;AF17,AE18&gt;AF18,AE19&gt;AF19,AE20&gt;AF20,AE21&gt;AF21)</f>
        <v>1</v>
      </c>
      <c r="AG26">
        <f>SUM(AG4&gt;AH4,AG5&gt;AH5,AG6&gt;AH6,AG7&gt;AH7,AG8&gt;AH8,AG9&gt;AH9,AG10&gt;AH10,AG11&gt;AH11,AG12&gt;AH12,AG13&gt;AH13,AG14&gt;AH14,AG15&gt;AH15,AG16&gt;AH16,AG17&gt;AH17,AG18&gt;AH18,AG19&gt;AH19,AG20&gt;AH20,AG21&gt;AH21)</f>
        <v>1</v>
      </c>
      <c r="AI26">
        <f>SUM(AI4&gt;AJ4,AI5&gt;AJ5,AI6&gt;AJ6,AI7&gt;AJ7,AI8&gt;AJ8,AI9&gt;AJ9,AI10&gt;AJ10,AI11&gt;AJ11,AI12&gt;AJ12,AI13&gt;AJ13,AI14&gt;AJ14,AI15&gt;AJ15,AI16&gt;AJ16,AI17&gt;AJ17,AI18&gt;AJ18,AI19&gt;AJ19,AI20&gt;AJ20,AI21&gt;AJ21)</f>
        <v>0</v>
      </c>
      <c r="AK26">
        <f>SUM(AK4&gt;AL4,AK5&gt;AL5,AK6&gt;AL6,AK7&gt;AL7,AK8&gt;AL8,AK9&gt;AL9,AK10&gt;AL10,AK11&gt;AL11,AK12&gt;AL12,AK13&gt;AL13,AK14&gt;AL14,AK15&gt;AL15,AK16&gt;AL16,AK17&gt;AL17,AK18&gt;AL18,AK19&gt;AL19,AK20&gt;AL20,AK21&gt;AL21)</f>
        <v>0</v>
      </c>
    </row>
    <row r="27" spans="1:69">
      <c r="B27" s="245" t="s">
        <v>13</v>
      </c>
      <c r="C27">
        <f>SUM(D4:D21)</f>
        <v>0</v>
      </c>
      <c r="E27">
        <f>SUM(F4:F21)</f>
        <v>1</v>
      </c>
      <c r="G27">
        <f>SUM(H4:H21)</f>
        <v>0</v>
      </c>
      <c r="I27">
        <f>SUM(J4:J21)</f>
        <v>1</v>
      </c>
      <c r="K27">
        <f>SUM(L4:L21)</f>
        <v>0</v>
      </c>
      <c r="M27">
        <f>SUM(N4:N21)</f>
        <v>0</v>
      </c>
      <c r="O27">
        <f>SUM(P4:P21)</f>
        <v>0</v>
      </c>
      <c r="Q27">
        <f>SUM(R4:R21)</f>
        <v>0</v>
      </c>
      <c r="S27">
        <f>SUM(T4:T21)</f>
        <v>0</v>
      </c>
      <c r="U27">
        <f>SUM(V4:V21)</f>
        <v>0</v>
      </c>
      <c r="W27">
        <f>SUM(X4:X21)</f>
        <v>2</v>
      </c>
      <c r="Y27">
        <f>SUM(Z4:Z21)</f>
        <v>0</v>
      </c>
      <c r="AA27">
        <f>SUM(AB4:AB21)</f>
        <v>0</v>
      </c>
      <c r="AC27">
        <f>SUM(AD4:AD21)</f>
        <v>2</v>
      </c>
      <c r="AE27">
        <f>SUM(AF4:AF21)</f>
        <v>0</v>
      </c>
      <c r="AG27">
        <f>SUM(AH4:AH21)</f>
        <v>0</v>
      </c>
      <c r="AI27">
        <f>SUM(AJ4:AJ21)</f>
        <v>0</v>
      </c>
      <c r="AK27">
        <f>SUM(AL4:AL21)</f>
        <v>3</v>
      </c>
    </row>
    <row r="28" spans="1:69">
      <c r="B28" s="245"/>
      <c r="C28">
        <f>SUM(C4:C21)</f>
        <v>0</v>
      </c>
      <c r="E28">
        <f>SUM(E4:E21)</f>
        <v>4</v>
      </c>
      <c r="G28">
        <f>SUM(G4:G21)</f>
        <v>2</v>
      </c>
      <c r="I28">
        <f>SUM(I4:I21)</f>
        <v>5</v>
      </c>
      <c r="K28">
        <f>SUM(K4:K21)</f>
        <v>0</v>
      </c>
      <c r="M28">
        <f>SUM(M4:M21)</f>
        <v>0</v>
      </c>
      <c r="O28">
        <f>SUM(O4:O21)</f>
        <v>0</v>
      </c>
      <c r="Q28">
        <f>SUM(Q4:Q21)</f>
        <v>0</v>
      </c>
      <c r="S28">
        <f>SUM(S4:S21)</f>
        <v>0</v>
      </c>
      <c r="U28">
        <f>SUM(U4:U21)</f>
        <v>0</v>
      </c>
      <c r="W28">
        <f>SUM(W4:W21)</f>
        <v>3</v>
      </c>
      <c r="Y28">
        <f>SUM(Y4:Y21)</f>
        <v>0</v>
      </c>
      <c r="AA28">
        <f>SUM(AA4:AA21)</f>
        <v>0</v>
      </c>
      <c r="AC28">
        <f>SUM(AC4:AC21)</f>
        <v>3</v>
      </c>
      <c r="AE28">
        <f>SUM(AE4:AE21)</f>
        <v>3</v>
      </c>
      <c r="AG28">
        <f>SUM(AG4:AG21)</f>
        <v>3</v>
      </c>
      <c r="AI28">
        <f>SUM(AI4:AI21)</f>
        <v>0</v>
      </c>
      <c r="AK28">
        <f>SUM(AK4:AK21)</f>
        <v>3</v>
      </c>
    </row>
    <row r="29" spans="1:69">
      <c r="B29" t="s">
        <v>25</v>
      </c>
      <c r="C29">
        <f>C27-C28</f>
        <v>0</v>
      </c>
      <c r="E29">
        <f>E27-E28</f>
        <v>-3</v>
      </c>
      <c r="G29">
        <f>G27-G28</f>
        <v>-2</v>
      </c>
      <c r="I29">
        <f>I27-I28</f>
        <v>-4</v>
      </c>
      <c r="K29">
        <f>K27-K28</f>
        <v>0</v>
      </c>
      <c r="M29">
        <f>M27-M28</f>
        <v>0</v>
      </c>
      <c r="O29">
        <f>O27-O28</f>
        <v>0</v>
      </c>
      <c r="Q29">
        <f>Q27-Q28</f>
        <v>0</v>
      </c>
      <c r="S29">
        <f>S27-S28</f>
        <v>0</v>
      </c>
      <c r="U29">
        <f>U27-U28</f>
        <v>0</v>
      </c>
      <c r="W29">
        <f>W27-W28</f>
        <v>-1</v>
      </c>
      <c r="Y29">
        <f>Y27-Y28</f>
        <v>0</v>
      </c>
      <c r="AA29">
        <f>AA27-AA28</f>
        <v>0</v>
      </c>
      <c r="AC29">
        <f>AC27-AC28</f>
        <v>-1</v>
      </c>
      <c r="AE29">
        <f>AE27-AE28</f>
        <v>-3</v>
      </c>
      <c r="AG29">
        <f>AG27-AG28</f>
        <v>-3</v>
      </c>
      <c r="AI29">
        <f>AI27-AI28</f>
        <v>0</v>
      </c>
      <c r="AK29">
        <f>AK27-AK28</f>
        <v>0</v>
      </c>
    </row>
    <row r="30" spans="1:69">
      <c r="B30" t="s">
        <v>15</v>
      </c>
      <c r="C30">
        <f>C24*3+C25</f>
        <v>0</v>
      </c>
      <c r="E30">
        <f>E24*3+E25</f>
        <v>0</v>
      </c>
      <c r="G30">
        <f>G24*3+G25</f>
        <v>0</v>
      </c>
      <c r="I30">
        <f>I24*3+I25</f>
        <v>0</v>
      </c>
      <c r="K30">
        <f>K24*3+K25</f>
        <v>0</v>
      </c>
      <c r="M30">
        <f>M24*3+M25</f>
        <v>0</v>
      </c>
      <c r="O30">
        <f>O24*3+O25</f>
        <v>0</v>
      </c>
      <c r="Q30">
        <f>Q24*3+Q25</f>
        <v>0</v>
      </c>
      <c r="S30">
        <f>S24*3+S25</f>
        <v>0</v>
      </c>
      <c r="U30">
        <f>U24*3+U25</f>
        <v>0</v>
      </c>
      <c r="W30">
        <f>W24*3+W25</f>
        <v>0</v>
      </c>
      <c r="Y30">
        <f>Y24*3+Y25</f>
        <v>1</v>
      </c>
      <c r="AA30">
        <f>AA24*3+AA25</f>
        <v>0</v>
      </c>
      <c r="AC30">
        <f>AC24*3+AC25</f>
        <v>0</v>
      </c>
      <c r="AE30">
        <f>AE24*3+AE25</f>
        <v>0</v>
      </c>
      <c r="AG30">
        <f>AG24*3+AG25</f>
        <v>0</v>
      </c>
      <c r="AI30">
        <f>AI24*3+AI25</f>
        <v>0</v>
      </c>
      <c r="AK30">
        <f>AK24*3+AK25</f>
        <v>1</v>
      </c>
    </row>
  </sheetData>
  <sheetProtection sheet="1" objects="1" scenarios="1"/>
  <customSheetViews>
    <customSheetView guid="{AAA25EFF-DD7A-41F9-AC7D-EB4FBF5641F0}" scale="90" fitToPage="1" state="hidden">
      <pane xSplit="2" ySplit="3" topLeftCell="C4" activePane="bottomRight" state="frozen"/>
      <selection pane="bottomRight" activeCell="B1" sqref="B1"/>
      <pageMargins left="0.78740157499999996" right="0.78740157499999996" top="0.984251969" bottom="0.984251969" header="0.4921259845" footer="0.4921259845"/>
      <pageSetup paperSize="9" scale="92" orientation="landscape" r:id="rId1"/>
      <headerFooter alignWithMargins="0"/>
    </customSheetView>
  </customSheetViews>
  <mergeCells count="44">
    <mergeCell ref="Q1:R1"/>
    <mergeCell ref="S1:T1"/>
    <mergeCell ref="E2:F3"/>
    <mergeCell ref="G2:H3"/>
    <mergeCell ref="I2:J3"/>
    <mergeCell ref="K2:L3"/>
    <mergeCell ref="M2:N3"/>
    <mergeCell ref="O2:P3"/>
    <mergeCell ref="Q2:R3"/>
    <mergeCell ref="S2:T3"/>
    <mergeCell ref="E1:F1"/>
    <mergeCell ref="G1:H1"/>
    <mergeCell ref="I1:J1"/>
    <mergeCell ref="K1:L1"/>
    <mergeCell ref="M1:N1"/>
    <mergeCell ref="O1:P1"/>
    <mergeCell ref="AE1:AF1"/>
    <mergeCell ref="AG1:AH1"/>
    <mergeCell ref="AC1:AD1"/>
    <mergeCell ref="AC2:AD3"/>
    <mergeCell ref="U1:V1"/>
    <mergeCell ref="W1:X1"/>
    <mergeCell ref="Y1:Z1"/>
    <mergeCell ref="AA1:AB1"/>
    <mergeCell ref="W2:X3"/>
    <mergeCell ref="Y2:Z3"/>
    <mergeCell ref="AA2:AB3"/>
    <mergeCell ref="U2:V3"/>
    <mergeCell ref="AI1:AJ1"/>
    <mergeCell ref="AK1:AL1"/>
    <mergeCell ref="B27:B28"/>
    <mergeCell ref="BK3:BL3"/>
    <mergeCell ref="BG2:BN2"/>
    <mergeCell ref="AP2:AW2"/>
    <mergeCell ref="AT3:AU3"/>
    <mergeCell ref="AY2:BF2"/>
    <mergeCell ref="AI2:AJ3"/>
    <mergeCell ref="A1:B3"/>
    <mergeCell ref="C2:D3"/>
    <mergeCell ref="C1:D1"/>
    <mergeCell ref="BC3:BD3"/>
    <mergeCell ref="AK2:AL3"/>
    <mergeCell ref="AE2:AF3"/>
    <mergeCell ref="AG2:AH3"/>
  </mergeCells>
  <phoneticPr fontId="0" type="noConversion"/>
  <pageMargins left="0.78740157499999996" right="0.78740157499999996" top="0.984251969" bottom="0.984251969" header="0.4921259845" footer="0.4921259845"/>
  <pageSetup paperSize="9" scale="92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</vt:i4>
      </vt:variant>
    </vt:vector>
  </HeadingPairs>
  <TitlesOfParts>
    <vt:vector size="9" baseType="lpstr">
      <vt:lpstr>Spieltage</vt:lpstr>
      <vt:lpstr>Rangliste</vt:lpstr>
      <vt:lpstr>Tabelle</vt:lpstr>
      <vt:lpstr>Statisik</vt:lpstr>
      <vt:lpstr>Tiptabelle</vt:lpstr>
      <vt:lpstr>Stamm</vt:lpstr>
      <vt:lpstr>Matrix1</vt:lpstr>
      <vt:lpstr>Matrix1!Druckbereich</vt:lpstr>
      <vt:lpstr>Spieltage!Drucktitel</vt:lpstr>
    </vt:vector>
  </TitlesOfParts>
  <Company>Sparkasse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22. - 25. Spieltag</dc:title>
  <dc:creator>Stefan Müller</dc:creator>
  <cp:lastModifiedBy>Stemü</cp:lastModifiedBy>
  <cp:lastPrinted>2022-06-25T05:45:23Z</cp:lastPrinted>
  <dcterms:created xsi:type="dcterms:W3CDTF">2004-08-02T07:36:48Z</dcterms:created>
  <dcterms:modified xsi:type="dcterms:W3CDTF">2026-08-30T17:30:41Z</dcterms:modified>
</cp:coreProperties>
</file>